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0"/>
  </bookViews>
  <sheets>
    <sheet name="PRES VP" sheetId="1" r:id="rId1"/>
    <sheet name="US SENATE" sheetId="2" r:id="rId2"/>
    <sheet name="SUPREME COURT" sheetId="3" r:id="rId3"/>
    <sheet name="CONGRESS" sheetId="4" r:id="rId4"/>
    <sheet name="STATE SENATE" sheetId="5" r:id="rId5"/>
    <sheet name="ASSEMBLY" sheetId="6" r:id="rId6"/>
    <sheet name="DA" sheetId="7" r:id="rId7"/>
    <sheet name="FAMILY COURT " sheetId="8" r:id="rId8"/>
    <sheet name="TOWNS" sheetId="9" r:id="rId9"/>
    <sheet name="VILLAGES" sheetId="10" r:id="rId10"/>
    <sheet name="PROPOSITION" sheetId="11" r:id="rId11"/>
  </sheets>
  <definedNames>
    <definedName name="_xlnm.Print_Titles" localSheetId="5">'ASSEMBLY'!$1:$2</definedName>
    <definedName name="_xlnm.Print_Titles" localSheetId="3">'CONGRESS'!$1:$2</definedName>
    <definedName name="_xlnm.Print_Titles" localSheetId="7">'FAMILY COURT '!$1:$2</definedName>
    <definedName name="_xlnm.Print_Titles" localSheetId="0">'PRES VP'!$1:$2</definedName>
    <definedName name="_xlnm.Print_Titles" localSheetId="4">'STATE SENATE'!$1:$2</definedName>
    <definedName name="_xlnm.Print_Titles" localSheetId="1">'US SENATE'!$1:$2</definedName>
  </definedNames>
  <calcPr fullCalcOnLoad="1"/>
</workbook>
</file>

<file path=xl/sharedStrings.xml><?xml version="1.0" encoding="utf-8"?>
<sst xmlns="http://schemas.openxmlformats.org/spreadsheetml/2006/main" count="1570" uniqueCount="271">
  <si>
    <t>Total</t>
  </si>
  <si>
    <t xml:space="preserve">Arkwright  </t>
  </si>
  <si>
    <t xml:space="preserve">Busti  1 </t>
  </si>
  <si>
    <t xml:space="preserve">Busti  2 </t>
  </si>
  <si>
    <t xml:space="preserve">Busti  3 </t>
  </si>
  <si>
    <t xml:space="preserve">Busti  4 </t>
  </si>
  <si>
    <t xml:space="preserve">Busti  5 </t>
  </si>
  <si>
    <t xml:space="preserve">Carroll  1 </t>
  </si>
  <si>
    <t xml:space="preserve">Carroll  2 </t>
  </si>
  <si>
    <t xml:space="preserve">Chautauqua  1 </t>
  </si>
  <si>
    <t xml:space="preserve">Chautauqua  2 </t>
  </si>
  <si>
    <t xml:space="preserve">Chautauqua  3 </t>
  </si>
  <si>
    <t xml:space="preserve">Chautauqua  4 </t>
  </si>
  <si>
    <t xml:space="preserve">Cherry Creek  </t>
  </si>
  <si>
    <t xml:space="preserve">Dunkirk Town 1 </t>
  </si>
  <si>
    <t xml:space="preserve">Dunkirk Town 2 </t>
  </si>
  <si>
    <t xml:space="preserve">Dunkirk Ward 1- 1 </t>
  </si>
  <si>
    <t xml:space="preserve">Dunkirk Ward 1- 2 </t>
  </si>
  <si>
    <t xml:space="preserve">Dunkirk Ward 1- 3 </t>
  </si>
  <si>
    <t xml:space="preserve">Dunkirk Ward 2- 1 </t>
  </si>
  <si>
    <t xml:space="preserve">Dunkirk Ward 2- 2 </t>
  </si>
  <si>
    <t xml:space="preserve">Dunkirk Ward 2- 3 </t>
  </si>
  <si>
    <t xml:space="preserve">Dunkirk Ward 3- 1 </t>
  </si>
  <si>
    <t xml:space="preserve">Dunkirk Ward 3- 2 </t>
  </si>
  <si>
    <t xml:space="preserve">Dunkirk Ward 3- 3 </t>
  </si>
  <si>
    <t xml:space="preserve">Dunkirk Ward 4- 1 </t>
  </si>
  <si>
    <t xml:space="preserve">Dunkirk Ward 4- 2 </t>
  </si>
  <si>
    <t xml:space="preserve">Dunkirk Ward 4- 3 </t>
  </si>
  <si>
    <t xml:space="preserve">Ellery  1 </t>
  </si>
  <si>
    <t xml:space="preserve">Ellery  2 </t>
  </si>
  <si>
    <t xml:space="preserve">Ellery  3 </t>
  </si>
  <si>
    <t xml:space="preserve">Ellicott Ward 1- 1 </t>
  </si>
  <si>
    <t xml:space="preserve">Ellicott Ward 1- 2 </t>
  </si>
  <si>
    <t xml:space="preserve">Ellicott Ward 2- 1 </t>
  </si>
  <si>
    <t xml:space="preserve">Ellicott Ward 2- 2 </t>
  </si>
  <si>
    <t xml:space="preserve">Ellicott Ward 3- 1 </t>
  </si>
  <si>
    <t xml:space="preserve">Ellicott Ward 3- 2 </t>
  </si>
  <si>
    <t xml:space="preserve">Ellicott Ward 4- 1 </t>
  </si>
  <si>
    <t xml:space="preserve">Ellicott Ward 4- 2 </t>
  </si>
  <si>
    <t xml:space="preserve">Ellicott Ward 4- 3 </t>
  </si>
  <si>
    <t xml:space="preserve">Ellington  </t>
  </si>
  <si>
    <t xml:space="preserve">French Creek  </t>
  </si>
  <si>
    <t xml:space="preserve">Hanover  1 </t>
  </si>
  <si>
    <t xml:space="preserve">Hanover  2 </t>
  </si>
  <si>
    <t xml:space="preserve">Hanover  3 </t>
  </si>
  <si>
    <t xml:space="preserve">Hanover  4 </t>
  </si>
  <si>
    <t xml:space="preserve">Hanover  5 </t>
  </si>
  <si>
    <t xml:space="preserve">Harmony  1 </t>
  </si>
  <si>
    <t xml:space="preserve">Harmony  2 </t>
  </si>
  <si>
    <t xml:space="preserve">Jamestown Ward 1- 1 </t>
  </si>
  <si>
    <t xml:space="preserve">Jamestown Ward 1- 2 </t>
  </si>
  <si>
    <t xml:space="preserve">Jamestown Ward 1- 3 </t>
  </si>
  <si>
    <t xml:space="preserve">Jamestown Ward 2- 1 </t>
  </si>
  <si>
    <t xml:space="preserve">Jamestown Ward 2- 2 </t>
  </si>
  <si>
    <t xml:space="preserve">Jamestown Ward 2- 3 </t>
  </si>
  <si>
    <t xml:space="preserve">Jamestown Ward 3- 1 </t>
  </si>
  <si>
    <t xml:space="preserve">Jamestown Ward 3- 2 </t>
  </si>
  <si>
    <t xml:space="preserve">Jamestown Ward 3- 3 </t>
  </si>
  <si>
    <t xml:space="preserve">Jamestown Ward 3- 4 </t>
  </si>
  <si>
    <t xml:space="preserve">Jamestown Ward 4- 1 </t>
  </si>
  <si>
    <t xml:space="preserve">Jamestown Ward 4- 2 </t>
  </si>
  <si>
    <t xml:space="preserve">Jamestown Ward 4- 3 </t>
  </si>
  <si>
    <t xml:space="preserve">Jamestown Ward 5- 1 </t>
  </si>
  <si>
    <t xml:space="preserve">Jamestown Ward 5- 2 </t>
  </si>
  <si>
    <t xml:space="preserve">Jamestown Ward 5- 3 </t>
  </si>
  <si>
    <t xml:space="preserve">Jamestown Ward 6- 1 </t>
  </si>
  <si>
    <t xml:space="preserve">Jamestown Ward 6- 2 </t>
  </si>
  <si>
    <t xml:space="preserve">Jamestown Ward 6- 3 </t>
  </si>
  <si>
    <t xml:space="preserve">Mina  </t>
  </si>
  <si>
    <t xml:space="preserve">North Harmony  1 </t>
  </si>
  <si>
    <t xml:space="preserve">North Harmony  2 </t>
  </si>
  <si>
    <t xml:space="preserve">Poland  1 </t>
  </si>
  <si>
    <t xml:space="preserve">Poland  2 </t>
  </si>
  <si>
    <t xml:space="preserve">Pomfret  1 </t>
  </si>
  <si>
    <t xml:space="preserve">Pomfret  2 </t>
  </si>
  <si>
    <t xml:space="preserve">Pomfret  3 </t>
  </si>
  <si>
    <t xml:space="preserve">Pomfret  4 </t>
  </si>
  <si>
    <t xml:space="preserve">Pomfret  5 </t>
  </si>
  <si>
    <t xml:space="preserve">Pomfret  6 </t>
  </si>
  <si>
    <t xml:space="preserve">Pomfret  7 </t>
  </si>
  <si>
    <t xml:space="preserve">Pomfret  8 </t>
  </si>
  <si>
    <t xml:space="preserve">Portland  1 </t>
  </si>
  <si>
    <t xml:space="preserve">Portland  2 </t>
  </si>
  <si>
    <t xml:space="preserve">Portland  3 </t>
  </si>
  <si>
    <t xml:space="preserve">Ripley  1 </t>
  </si>
  <si>
    <t xml:space="preserve">Ripley  2 </t>
  </si>
  <si>
    <t xml:space="preserve">Sheridan  1 </t>
  </si>
  <si>
    <t xml:space="preserve">Sheridan  2 </t>
  </si>
  <si>
    <t xml:space="preserve">Sherman  </t>
  </si>
  <si>
    <t xml:space="preserve">Stockton  1 </t>
  </si>
  <si>
    <t xml:space="preserve">Stockton  2 </t>
  </si>
  <si>
    <t xml:space="preserve">Villenova  </t>
  </si>
  <si>
    <t xml:space="preserve">Westfield  1 </t>
  </si>
  <si>
    <t xml:space="preserve">Westfield  2 </t>
  </si>
  <si>
    <t xml:space="preserve">Westfield  3 </t>
  </si>
  <si>
    <t>DEM</t>
  </si>
  <si>
    <t>WOR</t>
  </si>
  <si>
    <t xml:space="preserve"> REP</t>
  </si>
  <si>
    <t>CON</t>
  </si>
  <si>
    <t>PRESIDENTIAL ELECTORS FOR PRESIDENT AND VICE PRESIDENT</t>
  </si>
  <si>
    <t>TOTAL VOTES</t>
  </si>
  <si>
    <t>Blank/Void</t>
  </si>
  <si>
    <t>VOTE ONCE</t>
  </si>
  <si>
    <t>Wendy Long</t>
  </si>
  <si>
    <t>IND</t>
  </si>
  <si>
    <t xml:space="preserve">Wendy Long </t>
  </si>
  <si>
    <t>REP</t>
  </si>
  <si>
    <t>VOTE FOR ONE</t>
  </si>
  <si>
    <t>UNITED STATES SENATOR</t>
  </si>
  <si>
    <t>TOWN/CITY TOTALS</t>
  </si>
  <si>
    <t>Thomas W. Reed II</t>
  </si>
  <si>
    <t xml:space="preserve"> CON</t>
  </si>
  <si>
    <t>REPRESENTATIVE IN CONGRESS 23RD DISTRICT</t>
  </si>
  <si>
    <t>Catharine M. Young</t>
  </si>
  <si>
    <t xml:space="preserve"> IND</t>
  </si>
  <si>
    <t>STATE SENATOR 57TH DISTRICT</t>
  </si>
  <si>
    <t>Andrew Goodell</t>
  </si>
  <si>
    <t>MEMBER OF ASSEMBLY 150TH DISTRICT</t>
  </si>
  <si>
    <t>VILLAGE TOTALS</t>
  </si>
  <si>
    <t>CELORON VILLAGE TRUSTEE</t>
  </si>
  <si>
    <t>VOTE FOR ANY TWO</t>
  </si>
  <si>
    <t>TOWN TOTALS</t>
  </si>
  <si>
    <t>W-IN</t>
  </si>
  <si>
    <t>DUNKIRK TOWN JUSTICE</t>
  </si>
  <si>
    <t>NORTH HARMONY TOWN JUSTICE</t>
  </si>
  <si>
    <t>GRE</t>
  </si>
  <si>
    <t>LBT</t>
  </si>
  <si>
    <t>Scattering</t>
  </si>
  <si>
    <t xml:space="preserve">Scattering </t>
  </si>
  <si>
    <t xml:space="preserve">Charlotte  </t>
  </si>
  <si>
    <t xml:space="preserve">Clymer  </t>
  </si>
  <si>
    <t>Ellicott Ward 2-3</t>
  </si>
  <si>
    <t xml:space="preserve">Gerry </t>
  </si>
  <si>
    <t>Hanover  5V</t>
  </si>
  <si>
    <t xml:space="preserve">Kiantone  </t>
  </si>
  <si>
    <t>Ellery 2V</t>
  </si>
  <si>
    <t>Ellery  2V</t>
  </si>
  <si>
    <t>Cherry Creek V</t>
  </si>
  <si>
    <t>Sherman V</t>
  </si>
  <si>
    <t>WEP</t>
  </si>
  <si>
    <t>Hillary Clinton / Tim Kaine</t>
  </si>
  <si>
    <t>Donald J. Trump / Michael R. Pence</t>
  </si>
  <si>
    <t>Gary Johnson /  Bill Weld</t>
  </si>
  <si>
    <t>Jill Stein  /       Ajamu Baraka</t>
  </si>
  <si>
    <t>Charles E. Schumer</t>
  </si>
  <si>
    <t>REF</t>
  </si>
  <si>
    <t>Robin Laverne Wilson</t>
  </si>
  <si>
    <t>Alex Merced</t>
  </si>
  <si>
    <t>John F. Plumb</t>
  </si>
  <si>
    <t>Lee Hyson</t>
  </si>
  <si>
    <t>Jason A. Perdue</t>
  </si>
  <si>
    <t>Sally Jarosynski</t>
  </si>
  <si>
    <t>Michael J. Sullivan</t>
  </si>
  <si>
    <t>JUSTICE OF THE SUPREME COURT         8TH DISTRICT</t>
  </si>
  <si>
    <t>Lynn Wessel Keane</t>
  </si>
  <si>
    <t>Grace M. Hanlon</t>
  </si>
  <si>
    <t>Mary L. Slisz</t>
  </si>
  <si>
    <t>Daniel J. Furlong</t>
  </si>
  <si>
    <t>Kenneth D. Schaeffer</t>
  </si>
  <si>
    <t>DISTRICT ATTORNEY</t>
  </si>
  <si>
    <t>Patrick Swanson</t>
  </si>
  <si>
    <t>Jason L. Schmidt</t>
  </si>
  <si>
    <t>CHERRY CREEK TOWN JUSTICE</t>
  </si>
  <si>
    <t>Cherry Creek</t>
  </si>
  <si>
    <t>CHERRY CREEK TOWN COUNCIL VACANCY</t>
  </si>
  <si>
    <t>Ryan Lepp</t>
  </si>
  <si>
    <t>ELLERY TOWN JUSTICE</t>
  </si>
  <si>
    <t>ELLERY 1</t>
  </si>
  <si>
    <t>ELLERY 2</t>
  </si>
  <si>
    <t>ELLERY 3</t>
  </si>
  <si>
    <t>Patrick Lucariello</t>
  </si>
  <si>
    <t>FRENCH CREEK TOWN COUNCIL VACANCY</t>
  </si>
  <si>
    <t>French Creek</t>
  </si>
  <si>
    <t>NORTH HARMONY TOWN COUNCIL VACANCY</t>
  </si>
  <si>
    <t>VILLENOVA HIGHWAY SUPERINTENDENT VACANCY</t>
  </si>
  <si>
    <t>Villenova</t>
  </si>
  <si>
    <t>Charles Luce Sr.</t>
  </si>
  <si>
    <t>CHERRY CREEK VILLAGE MAYOR</t>
  </si>
  <si>
    <t>CHERRY CREEK VILLAGE TRUSTEE</t>
  </si>
  <si>
    <t>Celoron</t>
  </si>
  <si>
    <t>Paul Shanahan</t>
  </si>
  <si>
    <t>Michael P. Moss</t>
  </si>
  <si>
    <t>BEMUS POINT VILLAGE TRUSTEE</t>
  </si>
  <si>
    <t>BEMUS POINT VILLAGE TRUSTEE VACANCY</t>
  </si>
  <si>
    <t>BROCTON VILLAGE PROPOSITION</t>
  </si>
  <si>
    <t>Village of Brocton</t>
  </si>
  <si>
    <t>NO</t>
  </si>
  <si>
    <t>Should Village Election be moved from March to November</t>
  </si>
  <si>
    <t>FORESTVILLE VILLAGE MAYOR</t>
  </si>
  <si>
    <t>FORESTVILLE VILLAGE TRUSTEE</t>
  </si>
  <si>
    <t>Hanover 5V</t>
  </si>
  <si>
    <t>PANAMA VILLAGE MAYOR</t>
  </si>
  <si>
    <t>Harmony 2</t>
  </si>
  <si>
    <t>PAN</t>
  </si>
  <si>
    <t>PANAMA VILLAGE TRUSTEE</t>
  </si>
  <si>
    <t>PANAMA VILLAGE TRUSTEE VACANCY</t>
  </si>
  <si>
    <t>FREDONIA VILLAGE TRUSTEE VACANCY</t>
  </si>
  <si>
    <t>Catherine Creeley</t>
  </si>
  <si>
    <t>Pomfret 1</t>
  </si>
  <si>
    <t>Pomfret 2</t>
  </si>
  <si>
    <t>Pomfret 3</t>
  </si>
  <si>
    <t>Pomfret 4</t>
  </si>
  <si>
    <t>Pomfret 5</t>
  </si>
  <si>
    <t>SHERMAN VILLAGE TRUSTEE</t>
  </si>
  <si>
    <t>Mary A. Reyda</t>
  </si>
  <si>
    <t>PPL</t>
  </si>
  <si>
    <t>SILVER CREEK VILLAGE TRUSTEE</t>
  </si>
  <si>
    <t>Hanover 1</t>
  </si>
  <si>
    <t>Hanover 2</t>
  </si>
  <si>
    <t>SILVER CREEK VILLAGE JUSTICE</t>
  </si>
  <si>
    <t>Anthony J. Pearl</t>
  </si>
  <si>
    <t>Anthony Borrello</t>
  </si>
  <si>
    <t>John Burt</t>
  </si>
  <si>
    <t>Vincent Tampio</t>
  </si>
  <si>
    <t>MAYVILLE VILLAGE TRUSTEE</t>
  </si>
  <si>
    <t>Chautauqua 1</t>
  </si>
  <si>
    <t>Sharon Smead</t>
  </si>
  <si>
    <t>CIT</t>
  </si>
  <si>
    <t xml:space="preserve">RIPLEY TOWN JUSTICE </t>
  </si>
  <si>
    <t>RIPLEY 1</t>
  </si>
  <si>
    <t>RIPLEY 2</t>
  </si>
  <si>
    <t>Levern H. Gibson</t>
  </si>
  <si>
    <t>ELLERY 2V</t>
  </si>
  <si>
    <t>FAMILY COURT JUDGE</t>
  </si>
  <si>
    <t>YES</t>
  </si>
  <si>
    <t xml:space="preserve">A PROPOSITION TO CHANGE THE TERM OF COUNTY LEGISLATOR </t>
  </si>
  <si>
    <t>Cheryl Kniese</t>
  </si>
  <si>
    <t>Gary Williams</t>
  </si>
  <si>
    <t>Linda Aures</t>
  </si>
  <si>
    <t>Andrew Goodell *</t>
  </si>
  <si>
    <t>Patrick Swanson *</t>
  </si>
  <si>
    <t>Michael J. Sullivan *</t>
  </si>
  <si>
    <t>NO *</t>
  </si>
  <si>
    <r>
      <rPr>
        <b/>
        <sz val="8"/>
        <rFont val="Arial"/>
        <family val="2"/>
      </rPr>
      <t>Kristin N. Sercu</t>
    </r>
    <r>
      <rPr>
        <sz val="8"/>
        <rFont val="Arial"/>
        <family val="2"/>
      </rPr>
      <t xml:space="preserve"> *</t>
    </r>
  </si>
  <si>
    <t>Ryan Lepp *</t>
  </si>
  <si>
    <t>Robert N. Hubbard *</t>
  </si>
  <si>
    <t>John A. Ferrara *</t>
  </si>
  <si>
    <t>Brynne J. Hinsdale *</t>
  </si>
  <si>
    <t>Howard E. Peacock *</t>
  </si>
  <si>
    <t>Louise Ortman *</t>
  </si>
  <si>
    <t>Levern H. Gibson *</t>
  </si>
  <si>
    <t>Charles Luce Sr. *</t>
  </si>
  <si>
    <t>David Lipsey *</t>
  </si>
  <si>
    <t>Theodore Farnham *</t>
  </si>
  <si>
    <t>Michele Novotny *</t>
  </si>
  <si>
    <t>YES *</t>
  </si>
  <si>
    <t>Bruce A. Fish *</t>
  </si>
  <si>
    <t>Betty Lou Milspaw *</t>
  </si>
  <si>
    <t>Sarah Aldrich *</t>
  </si>
  <si>
    <t>Kevin L. Johnson *</t>
  </si>
  <si>
    <t>Gary A. Belote *</t>
  </si>
  <si>
    <t>James. M. Oconnell *</t>
  </si>
  <si>
    <t>Douglas Essek *</t>
  </si>
  <si>
    <t>Kenneth V Shearer Jr.*</t>
  </si>
  <si>
    <t>Benjamin C. Webb*</t>
  </si>
  <si>
    <t>William F. Schneider *</t>
  </si>
  <si>
    <t>Jonathan Weston *</t>
  </si>
  <si>
    <t>Kim Davis *</t>
  </si>
  <si>
    <t>Mary A. Reyda *</t>
  </si>
  <si>
    <t>Isaac J. Gratto *</t>
  </si>
  <si>
    <t>Anthony J. Pearl *</t>
  </si>
  <si>
    <t>Vincent Tampio *</t>
  </si>
  <si>
    <t>John Burt *</t>
  </si>
  <si>
    <t>Sherry Bjork</t>
  </si>
  <si>
    <t>Evan McMullin</t>
  </si>
  <si>
    <t>Darrell Castle</t>
  </si>
  <si>
    <t>Paul Shanahan *</t>
  </si>
  <si>
    <t>Robin A. Young *</t>
  </si>
  <si>
    <t>FORESTVILLE VILLAGE PROPOSITION</t>
  </si>
  <si>
    <t>VOTE YES OR NO</t>
  </si>
  <si>
    <t>YES*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</si>
</sst>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textRotation="90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" fillId="0" borderId="10" xfId="57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view="pageLayout" workbookViewId="0" topLeftCell="A1">
      <selection activeCell="A118" sqref="A118"/>
    </sheetView>
  </sheetViews>
  <sheetFormatPr defaultColWidth="9.140625" defaultRowHeight="12.75"/>
  <cols>
    <col min="1" max="1" width="17.00390625" style="3" customWidth="1"/>
    <col min="2" max="3" width="5.7109375" style="28" customWidth="1"/>
    <col min="4" max="6" width="5.7109375" style="3" customWidth="1"/>
    <col min="7" max="7" width="5.7109375" style="28" customWidth="1"/>
    <col min="8" max="16" width="5.7109375" style="3" customWidth="1"/>
    <col min="17" max="16384" width="9.140625" style="3" customWidth="1"/>
  </cols>
  <sheetData>
    <row r="1" spans="1:16" s="1" customFormat="1" ht="68.25" customHeight="1">
      <c r="A1" s="5" t="s">
        <v>99</v>
      </c>
      <c r="B1" s="6" t="s">
        <v>100</v>
      </c>
      <c r="C1" s="20" t="s">
        <v>140</v>
      </c>
      <c r="D1" s="20" t="s">
        <v>140</v>
      </c>
      <c r="E1" s="20" t="s">
        <v>140</v>
      </c>
      <c r="F1" s="20" t="s">
        <v>140</v>
      </c>
      <c r="G1" s="20" t="s">
        <v>141</v>
      </c>
      <c r="H1" s="20" t="s">
        <v>141</v>
      </c>
      <c r="I1" s="20" t="s">
        <v>141</v>
      </c>
      <c r="J1" s="20" t="s">
        <v>143</v>
      </c>
      <c r="K1" s="20" t="s">
        <v>142</v>
      </c>
      <c r="L1" s="20" t="s">
        <v>142</v>
      </c>
      <c r="M1" s="20" t="s">
        <v>127</v>
      </c>
      <c r="N1" s="58" t="s">
        <v>264</v>
      </c>
      <c r="O1" s="58" t="s">
        <v>265</v>
      </c>
      <c r="P1" s="58" t="s">
        <v>101</v>
      </c>
    </row>
    <row r="2" spans="1:16" s="2" customFormat="1" ht="13.5" customHeight="1">
      <c r="A2" s="17" t="s">
        <v>102</v>
      </c>
      <c r="B2" s="8"/>
      <c r="C2" s="12" t="s">
        <v>0</v>
      </c>
      <c r="D2" s="22" t="s">
        <v>95</v>
      </c>
      <c r="E2" s="22" t="s">
        <v>96</v>
      </c>
      <c r="F2" s="22" t="s">
        <v>139</v>
      </c>
      <c r="G2" s="19" t="s">
        <v>0</v>
      </c>
      <c r="H2" s="22" t="s">
        <v>97</v>
      </c>
      <c r="I2" s="22" t="s">
        <v>98</v>
      </c>
      <c r="J2" s="21" t="s">
        <v>125</v>
      </c>
      <c r="K2" s="21" t="s">
        <v>104</v>
      </c>
      <c r="L2" s="21" t="s">
        <v>126</v>
      </c>
      <c r="M2" s="21" t="s">
        <v>122</v>
      </c>
      <c r="N2" s="21" t="s">
        <v>122</v>
      </c>
      <c r="O2" s="21" t="s">
        <v>122</v>
      </c>
      <c r="P2" s="8"/>
    </row>
    <row r="3" spans="1:18" ht="13.5" customHeight="1">
      <c r="A3" s="10" t="s">
        <v>1</v>
      </c>
      <c r="B3" s="65">
        <f>SUM(C3+G3+J3+K3+L3+M3+P3+N3+O3)</f>
        <v>566</v>
      </c>
      <c r="C3" s="30">
        <f>D3+E3+F3</f>
        <v>150</v>
      </c>
      <c r="D3" s="33">
        <v>134</v>
      </c>
      <c r="E3" s="33">
        <v>14</v>
      </c>
      <c r="F3" s="33">
        <v>2</v>
      </c>
      <c r="G3" s="64">
        <f>H3+I3</f>
        <v>370</v>
      </c>
      <c r="H3" s="33">
        <v>304</v>
      </c>
      <c r="I3" s="33">
        <v>66</v>
      </c>
      <c r="J3" s="33">
        <v>15</v>
      </c>
      <c r="K3" s="33">
        <v>16</v>
      </c>
      <c r="L3" s="33">
        <v>8</v>
      </c>
      <c r="M3" s="33">
        <v>4</v>
      </c>
      <c r="N3" s="33">
        <v>0</v>
      </c>
      <c r="O3" s="33">
        <v>0</v>
      </c>
      <c r="P3" s="62">
        <v>3</v>
      </c>
      <c r="R3" s="60"/>
    </row>
    <row r="4" spans="1:18" ht="13.5" customHeight="1">
      <c r="A4" s="10" t="s">
        <v>2</v>
      </c>
      <c r="B4" s="65">
        <f aca="true" t="shared" si="0" ref="B4:B67">SUM(C4+G4+J4+K4+L4+M4+P4+N4+O4)</f>
        <v>1108</v>
      </c>
      <c r="C4" s="30">
        <f aca="true" t="shared" si="1" ref="C4:C67">D4+E4+F4</f>
        <v>313</v>
      </c>
      <c r="D4" s="33">
        <v>300</v>
      </c>
      <c r="E4" s="33">
        <v>9</v>
      </c>
      <c r="F4" s="33">
        <v>4</v>
      </c>
      <c r="G4" s="64">
        <f aca="true" t="shared" si="2" ref="G4:G67">H4+I4</f>
        <v>700</v>
      </c>
      <c r="H4" s="33">
        <v>613</v>
      </c>
      <c r="I4" s="33">
        <v>87</v>
      </c>
      <c r="J4" s="33">
        <v>6</v>
      </c>
      <c r="K4" s="33">
        <v>41</v>
      </c>
      <c r="L4" s="33">
        <v>14</v>
      </c>
      <c r="M4" s="33">
        <f>14-N4</f>
        <v>8</v>
      </c>
      <c r="N4" s="33">
        <v>6</v>
      </c>
      <c r="O4" s="33">
        <v>0</v>
      </c>
      <c r="P4" s="62">
        <v>20</v>
      </c>
      <c r="R4" s="60"/>
    </row>
    <row r="5" spans="1:18" ht="13.5" customHeight="1">
      <c r="A5" s="10" t="s">
        <v>3</v>
      </c>
      <c r="B5" s="65">
        <f t="shared" si="0"/>
        <v>838</v>
      </c>
      <c r="C5" s="30">
        <f t="shared" si="1"/>
        <v>284</v>
      </c>
      <c r="D5" s="33">
        <v>274</v>
      </c>
      <c r="E5" s="33">
        <v>3</v>
      </c>
      <c r="F5" s="33">
        <v>7</v>
      </c>
      <c r="G5" s="64">
        <f t="shared" si="2"/>
        <v>492</v>
      </c>
      <c r="H5" s="33">
        <v>445</v>
      </c>
      <c r="I5" s="33">
        <v>47</v>
      </c>
      <c r="J5" s="33">
        <v>17</v>
      </c>
      <c r="K5" s="33">
        <v>21</v>
      </c>
      <c r="L5" s="33">
        <v>7</v>
      </c>
      <c r="M5" s="33">
        <v>5</v>
      </c>
      <c r="N5" s="33">
        <v>1</v>
      </c>
      <c r="O5" s="33">
        <v>0</v>
      </c>
      <c r="P5" s="62">
        <v>11</v>
      </c>
      <c r="R5" s="60"/>
    </row>
    <row r="6" spans="1:18" ht="13.5" customHeight="1">
      <c r="A6" s="10" t="s">
        <v>4</v>
      </c>
      <c r="B6" s="65">
        <f t="shared" si="0"/>
        <v>727</v>
      </c>
      <c r="C6" s="30">
        <f t="shared" si="1"/>
        <v>274</v>
      </c>
      <c r="D6" s="33">
        <v>264</v>
      </c>
      <c r="E6" s="33">
        <v>6</v>
      </c>
      <c r="F6" s="33">
        <v>4</v>
      </c>
      <c r="G6" s="64">
        <f t="shared" si="2"/>
        <v>396</v>
      </c>
      <c r="H6" s="33">
        <v>356</v>
      </c>
      <c r="I6" s="33">
        <v>40</v>
      </c>
      <c r="J6" s="33">
        <v>7</v>
      </c>
      <c r="K6" s="33">
        <v>21</v>
      </c>
      <c r="L6" s="33">
        <v>9</v>
      </c>
      <c r="M6" s="33">
        <v>9</v>
      </c>
      <c r="N6" s="33">
        <v>0</v>
      </c>
      <c r="O6" s="33">
        <v>1</v>
      </c>
      <c r="P6" s="62">
        <v>10</v>
      </c>
      <c r="R6" s="60"/>
    </row>
    <row r="7" spans="1:18" ht="13.5" customHeight="1">
      <c r="A7" s="10" t="s">
        <v>5</v>
      </c>
      <c r="B7" s="65">
        <f t="shared" si="0"/>
        <v>534</v>
      </c>
      <c r="C7" s="30">
        <f t="shared" si="1"/>
        <v>151</v>
      </c>
      <c r="D7" s="33">
        <v>142</v>
      </c>
      <c r="E7" s="33">
        <v>5</v>
      </c>
      <c r="F7" s="33">
        <v>4</v>
      </c>
      <c r="G7" s="64">
        <f t="shared" si="2"/>
        <v>345</v>
      </c>
      <c r="H7" s="33">
        <v>302</v>
      </c>
      <c r="I7" s="33">
        <v>43</v>
      </c>
      <c r="J7" s="33">
        <v>5</v>
      </c>
      <c r="K7" s="33">
        <v>15</v>
      </c>
      <c r="L7" s="33">
        <v>8</v>
      </c>
      <c r="M7" s="33">
        <v>4</v>
      </c>
      <c r="N7" s="33">
        <v>1</v>
      </c>
      <c r="O7" s="33">
        <v>0</v>
      </c>
      <c r="P7" s="62">
        <v>5</v>
      </c>
      <c r="R7" s="60"/>
    </row>
    <row r="8" spans="1:18" ht="13.5" customHeight="1">
      <c r="A8" s="10" t="s">
        <v>6</v>
      </c>
      <c r="B8" s="65">
        <f t="shared" si="0"/>
        <v>657</v>
      </c>
      <c r="C8" s="30">
        <f t="shared" si="1"/>
        <v>123</v>
      </c>
      <c r="D8" s="33">
        <v>114</v>
      </c>
      <c r="E8" s="33">
        <v>6</v>
      </c>
      <c r="F8" s="33">
        <v>3</v>
      </c>
      <c r="G8" s="64">
        <f t="shared" si="2"/>
        <v>498</v>
      </c>
      <c r="H8" s="33">
        <v>438</v>
      </c>
      <c r="I8" s="33">
        <v>60</v>
      </c>
      <c r="J8" s="33">
        <v>4</v>
      </c>
      <c r="K8" s="33">
        <v>10</v>
      </c>
      <c r="L8" s="33">
        <v>9</v>
      </c>
      <c r="M8" s="33">
        <v>3</v>
      </c>
      <c r="N8" s="33">
        <v>3</v>
      </c>
      <c r="O8" s="33">
        <v>0</v>
      </c>
      <c r="P8" s="62">
        <v>7</v>
      </c>
      <c r="R8" s="60"/>
    </row>
    <row r="9" spans="1:18" ht="13.5" customHeight="1">
      <c r="A9" s="10" t="s">
        <v>7</v>
      </c>
      <c r="B9" s="65">
        <f t="shared" si="0"/>
        <v>873</v>
      </c>
      <c r="C9" s="30">
        <f t="shared" si="1"/>
        <v>188</v>
      </c>
      <c r="D9" s="33">
        <v>172</v>
      </c>
      <c r="E9" s="33">
        <v>12</v>
      </c>
      <c r="F9" s="33">
        <v>4</v>
      </c>
      <c r="G9" s="64">
        <f t="shared" si="2"/>
        <v>616</v>
      </c>
      <c r="H9" s="33">
        <v>517</v>
      </c>
      <c r="I9" s="33">
        <v>99</v>
      </c>
      <c r="J9" s="33">
        <v>10</v>
      </c>
      <c r="K9" s="33">
        <v>29</v>
      </c>
      <c r="L9" s="33">
        <v>10</v>
      </c>
      <c r="M9" s="33">
        <v>7</v>
      </c>
      <c r="N9" s="33">
        <v>2</v>
      </c>
      <c r="O9" s="33">
        <v>2</v>
      </c>
      <c r="P9" s="62">
        <v>9</v>
      </c>
      <c r="R9" s="60"/>
    </row>
    <row r="10" spans="1:18" ht="13.5" customHeight="1">
      <c r="A10" s="10" t="s">
        <v>8</v>
      </c>
      <c r="B10" s="65">
        <f t="shared" si="0"/>
        <v>802</v>
      </c>
      <c r="C10" s="30">
        <f t="shared" si="1"/>
        <v>163</v>
      </c>
      <c r="D10" s="33">
        <v>148</v>
      </c>
      <c r="E10" s="33">
        <v>12</v>
      </c>
      <c r="F10" s="33">
        <v>3</v>
      </c>
      <c r="G10" s="64">
        <f t="shared" si="2"/>
        <v>596</v>
      </c>
      <c r="H10" s="33">
        <v>510</v>
      </c>
      <c r="I10" s="33">
        <v>86</v>
      </c>
      <c r="J10" s="33">
        <v>10</v>
      </c>
      <c r="K10" s="33">
        <v>16</v>
      </c>
      <c r="L10" s="33">
        <v>1</v>
      </c>
      <c r="M10" s="33">
        <v>6</v>
      </c>
      <c r="N10" s="33">
        <v>2</v>
      </c>
      <c r="O10" s="33">
        <v>0</v>
      </c>
      <c r="P10" s="62">
        <v>8</v>
      </c>
      <c r="R10" s="60"/>
    </row>
    <row r="11" spans="1:18" ht="13.5" customHeight="1">
      <c r="A11" s="10" t="s">
        <v>129</v>
      </c>
      <c r="B11" s="65">
        <f t="shared" si="0"/>
        <v>719</v>
      </c>
      <c r="C11" s="30">
        <f t="shared" si="1"/>
        <v>181</v>
      </c>
      <c r="D11" s="33">
        <v>169</v>
      </c>
      <c r="E11" s="33">
        <v>10</v>
      </c>
      <c r="F11" s="33">
        <v>2</v>
      </c>
      <c r="G11" s="64">
        <f t="shared" si="2"/>
        <v>500</v>
      </c>
      <c r="H11" s="33">
        <v>424</v>
      </c>
      <c r="I11" s="33">
        <v>76</v>
      </c>
      <c r="J11" s="33">
        <v>7</v>
      </c>
      <c r="K11" s="33">
        <v>16</v>
      </c>
      <c r="L11" s="33">
        <v>4</v>
      </c>
      <c r="M11" s="33">
        <v>5</v>
      </c>
      <c r="N11" s="33">
        <v>0</v>
      </c>
      <c r="O11" s="33">
        <v>0</v>
      </c>
      <c r="P11" s="62">
        <v>6</v>
      </c>
      <c r="R11" s="60"/>
    </row>
    <row r="12" spans="1:18" ht="13.5" customHeight="1">
      <c r="A12" s="10" t="s">
        <v>9</v>
      </c>
      <c r="B12" s="65">
        <f t="shared" si="0"/>
        <v>669</v>
      </c>
      <c r="C12" s="30">
        <f t="shared" si="1"/>
        <v>258</v>
      </c>
      <c r="D12" s="33">
        <v>240</v>
      </c>
      <c r="E12" s="33">
        <v>13</v>
      </c>
      <c r="F12" s="33">
        <v>5</v>
      </c>
      <c r="G12" s="64">
        <f t="shared" si="2"/>
        <v>349</v>
      </c>
      <c r="H12" s="33">
        <v>299</v>
      </c>
      <c r="I12" s="33">
        <v>50</v>
      </c>
      <c r="J12" s="33">
        <v>11</v>
      </c>
      <c r="K12" s="33">
        <v>25</v>
      </c>
      <c r="L12" s="33">
        <v>5</v>
      </c>
      <c r="M12" s="33">
        <v>7</v>
      </c>
      <c r="N12" s="33">
        <v>3</v>
      </c>
      <c r="O12" s="33">
        <v>0</v>
      </c>
      <c r="P12" s="62">
        <v>11</v>
      </c>
      <c r="R12" s="60"/>
    </row>
    <row r="13" spans="1:18" ht="13.5" customHeight="1">
      <c r="A13" s="10" t="s">
        <v>10</v>
      </c>
      <c r="B13" s="65">
        <f t="shared" si="0"/>
        <v>531</v>
      </c>
      <c r="C13" s="30">
        <f t="shared" si="1"/>
        <v>154</v>
      </c>
      <c r="D13" s="33">
        <v>141</v>
      </c>
      <c r="E13" s="33">
        <v>9</v>
      </c>
      <c r="F13" s="33">
        <v>4</v>
      </c>
      <c r="G13" s="64">
        <f t="shared" si="2"/>
        <v>338</v>
      </c>
      <c r="H13" s="33">
        <v>284</v>
      </c>
      <c r="I13" s="33">
        <v>54</v>
      </c>
      <c r="J13" s="33">
        <v>3</v>
      </c>
      <c r="K13" s="33">
        <v>14</v>
      </c>
      <c r="L13" s="33">
        <v>6</v>
      </c>
      <c r="M13" s="33">
        <v>8</v>
      </c>
      <c r="N13" s="33">
        <v>2</v>
      </c>
      <c r="O13" s="33">
        <v>0</v>
      </c>
      <c r="P13" s="62">
        <v>6</v>
      </c>
      <c r="R13" s="60"/>
    </row>
    <row r="14" spans="1:18" ht="13.5" customHeight="1">
      <c r="A14" s="10" t="s">
        <v>11</v>
      </c>
      <c r="B14" s="65">
        <f t="shared" si="0"/>
        <v>618</v>
      </c>
      <c r="C14" s="30">
        <f t="shared" si="1"/>
        <v>250</v>
      </c>
      <c r="D14" s="33">
        <v>240</v>
      </c>
      <c r="E14" s="33">
        <v>6</v>
      </c>
      <c r="F14" s="33">
        <v>4</v>
      </c>
      <c r="G14" s="64">
        <f t="shared" si="2"/>
        <v>310</v>
      </c>
      <c r="H14" s="33">
        <v>272</v>
      </c>
      <c r="I14" s="33">
        <v>38</v>
      </c>
      <c r="J14" s="33">
        <v>12</v>
      </c>
      <c r="K14" s="33">
        <v>23</v>
      </c>
      <c r="L14" s="33">
        <v>6</v>
      </c>
      <c r="M14" s="33">
        <v>9</v>
      </c>
      <c r="N14" s="33">
        <v>0</v>
      </c>
      <c r="O14" s="33">
        <v>0</v>
      </c>
      <c r="P14" s="62">
        <v>8</v>
      </c>
      <c r="R14" s="60"/>
    </row>
    <row r="15" spans="1:18" ht="13.5" customHeight="1">
      <c r="A15" s="10" t="s">
        <v>12</v>
      </c>
      <c r="B15" s="65">
        <f t="shared" si="0"/>
        <v>164</v>
      </c>
      <c r="C15" s="30">
        <f t="shared" si="1"/>
        <v>32</v>
      </c>
      <c r="D15" s="33">
        <v>30</v>
      </c>
      <c r="E15" s="33">
        <v>2</v>
      </c>
      <c r="F15" s="33">
        <v>0</v>
      </c>
      <c r="G15" s="64">
        <f t="shared" si="2"/>
        <v>115</v>
      </c>
      <c r="H15" s="33">
        <v>97</v>
      </c>
      <c r="I15" s="33">
        <v>18</v>
      </c>
      <c r="J15" s="33">
        <v>1</v>
      </c>
      <c r="K15" s="33">
        <v>6</v>
      </c>
      <c r="L15" s="33">
        <v>1</v>
      </c>
      <c r="M15" s="33">
        <v>6</v>
      </c>
      <c r="N15" s="33">
        <v>0</v>
      </c>
      <c r="O15" s="33">
        <v>0</v>
      </c>
      <c r="P15" s="62">
        <v>3</v>
      </c>
      <c r="R15" s="60"/>
    </row>
    <row r="16" spans="1:18" ht="13.5" customHeight="1">
      <c r="A16" s="10" t="s">
        <v>13</v>
      </c>
      <c r="B16" s="65">
        <f t="shared" si="0"/>
        <v>250</v>
      </c>
      <c r="C16" s="30">
        <f t="shared" si="1"/>
        <v>57</v>
      </c>
      <c r="D16" s="33">
        <v>56</v>
      </c>
      <c r="E16" s="33">
        <v>0</v>
      </c>
      <c r="F16" s="33">
        <v>1</v>
      </c>
      <c r="G16" s="64">
        <f t="shared" si="2"/>
        <v>177</v>
      </c>
      <c r="H16" s="33">
        <v>151</v>
      </c>
      <c r="I16" s="33">
        <v>26</v>
      </c>
      <c r="J16" s="33">
        <v>2</v>
      </c>
      <c r="K16" s="33">
        <v>8</v>
      </c>
      <c r="L16" s="33">
        <v>3</v>
      </c>
      <c r="M16" s="33">
        <v>1</v>
      </c>
      <c r="N16" s="33">
        <v>0</v>
      </c>
      <c r="O16" s="33">
        <v>0</v>
      </c>
      <c r="P16" s="62">
        <v>2</v>
      </c>
      <c r="R16" s="60"/>
    </row>
    <row r="17" spans="1:18" ht="13.5" customHeight="1">
      <c r="A17" s="10" t="s">
        <v>137</v>
      </c>
      <c r="B17" s="65">
        <f t="shared" si="0"/>
        <v>185</v>
      </c>
      <c r="C17" s="30">
        <f t="shared" si="1"/>
        <v>35</v>
      </c>
      <c r="D17" s="33">
        <v>33</v>
      </c>
      <c r="E17" s="33">
        <v>2</v>
      </c>
      <c r="F17" s="33">
        <v>0</v>
      </c>
      <c r="G17" s="64">
        <f t="shared" si="2"/>
        <v>139</v>
      </c>
      <c r="H17" s="33">
        <v>117</v>
      </c>
      <c r="I17" s="33">
        <v>22</v>
      </c>
      <c r="J17" s="33">
        <v>2</v>
      </c>
      <c r="K17" s="33">
        <v>4</v>
      </c>
      <c r="L17" s="33">
        <v>2</v>
      </c>
      <c r="M17" s="33">
        <v>0</v>
      </c>
      <c r="N17" s="33">
        <v>0</v>
      </c>
      <c r="O17" s="33">
        <v>0</v>
      </c>
      <c r="P17" s="62">
        <v>3</v>
      </c>
      <c r="R17" s="60"/>
    </row>
    <row r="18" spans="1:18" ht="13.5" customHeight="1">
      <c r="A18" s="10" t="s">
        <v>130</v>
      </c>
      <c r="B18" s="65">
        <f t="shared" si="0"/>
        <v>613</v>
      </c>
      <c r="C18" s="30">
        <f t="shared" si="1"/>
        <v>99</v>
      </c>
      <c r="D18" s="33">
        <v>99</v>
      </c>
      <c r="E18" s="33">
        <v>0</v>
      </c>
      <c r="F18" s="33">
        <v>0</v>
      </c>
      <c r="G18" s="64">
        <f t="shared" si="2"/>
        <v>468</v>
      </c>
      <c r="H18" s="33">
        <v>407</v>
      </c>
      <c r="I18" s="33">
        <v>61</v>
      </c>
      <c r="J18" s="33">
        <v>2</v>
      </c>
      <c r="K18" s="33">
        <v>22</v>
      </c>
      <c r="L18" s="33">
        <v>6</v>
      </c>
      <c r="M18" s="33">
        <v>6</v>
      </c>
      <c r="N18" s="33">
        <v>2</v>
      </c>
      <c r="O18" s="33">
        <v>0</v>
      </c>
      <c r="P18" s="62">
        <v>8</v>
      </c>
      <c r="R18" s="60"/>
    </row>
    <row r="19" spans="1:18" ht="13.5" customHeight="1">
      <c r="A19" s="10" t="s">
        <v>14</v>
      </c>
      <c r="B19" s="65">
        <f t="shared" si="0"/>
        <v>279</v>
      </c>
      <c r="C19" s="30">
        <f t="shared" si="1"/>
        <v>106</v>
      </c>
      <c r="D19" s="33">
        <v>102</v>
      </c>
      <c r="E19" s="33">
        <v>3</v>
      </c>
      <c r="F19" s="33">
        <v>1</v>
      </c>
      <c r="G19" s="64">
        <f t="shared" si="2"/>
        <v>154</v>
      </c>
      <c r="H19" s="33">
        <v>132</v>
      </c>
      <c r="I19" s="33">
        <v>22</v>
      </c>
      <c r="J19" s="33">
        <v>4</v>
      </c>
      <c r="K19" s="33">
        <v>10</v>
      </c>
      <c r="L19" s="33">
        <v>4</v>
      </c>
      <c r="M19" s="33">
        <v>0</v>
      </c>
      <c r="N19" s="33">
        <v>0</v>
      </c>
      <c r="O19" s="33">
        <v>0</v>
      </c>
      <c r="P19" s="62">
        <v>1</v>
      </c>
      <c r="R19" s="60"/>
    </row>
    <row r="20" spans="1:18" ht="13.5" customHeight="1">
      <c r="A20" s="10" t="s">
        <v>15</v>
      </c>
      <c r="B20" s="65">
        <f t="shared" si="0"/>
        <v>269</v>
      </c>
      <c r="C20" s="30">
        <f t="shared" si="1"/>
        <v>111</v>
      </c>
      <c r="D20" s="33">
        <v>107</v>
      </c>
      <c r="E20" s="33">
        <v>3</v>
      </c>
      <c r="F20" s="33">
        <v>1</v>
      </c>
      <c r="G20" s="64">
        <f t="shared" si="2"/>
        <v>135</v>
      </c>
      <c r="H20" s="33">
        <v>117</v>
      </c>
      <c r="I20" s="33">
        <v>18</v>
      </c>
      <c r="J20" s="33">
        <v>3</v>
      </c>
      <c r="K20" s="33">
        <v>6</v>
      </c>
      <c r="L20" s="33">
        <v>1</v>
      </c>
      <c r="M20" s="33">
        <v>5</v>
      </c>
      <c r="N20" s="33">
        <v>1</v>
      </c>
      <c r="O20" s="33">
        <v>0</v>
      </c>
      <c r="P20" s="62">
        <v>7</v>
      </c>
      <c r="R20" s="60"/>
    </row>
    <row r="21" spans="1:18" ht="13.5" customHeight="1">
      <c r="A21" s="10" t="s">
        <v>16</v>
      </c>
      <c r="B21" s="65">
        <f t="shared" si="0"/>
        <v>204</v>
      </c>
      <c r="C21" s="30">
        <f t="shared" si="1"/>
        <v>150</v>
      </c>
      <c r="D21" s="33">
        <v>141</v>
      </c>
      <c r="E21" s="33">
        <v>7</v>
      </c>
      <c r="F21" s="33">
        <v>2</v>
      </c>
      <c r="G21" s="64">
        <f t="shared" si="2"/>
        <v>46</v>
      </c>
      <c r="H21" s="33">
        <v>40</v>
      </c>
      <c r="I21" s="33">
        <v>6</v>
      </c>
      <c r="J21" s="33">
        <v>3</v>
      </c>
      <c r="K21" s="33">
        <v>3</v>
      </c>
      <c r="L21" s="33">
        <v>0</v>
      </c>
      <c r="M21" s="33">
        <v>1</v>
      </c>
      <c r="N21" s="33">
        <v>0</v>
      </c>
      <c r="O21" s="33">
        <v>0</v>
      </c>
      <c r="P21" s="62">
        <v>1</v>
      </c>
      <c r="R21" s="60"/>
    </row>
    <row r="22" spans="1:18" ht="13.5" customHeight="1">
      <c r="A22" s="10" t="s">
        <v>17</v>
      </c>
      <c r="B22" s="65">
        <f t="shared" si="0"/>
        <v>501</v>
      </c>
      <c r="C22" s="30">
        <f t="shared" si="1"/>
        <v>270</v>
      </c>
      <c r="D22" s="33">
        <v>259</v>
      </c>
      <c r="E22" s="33">
        <v>8</v>
      </c>
      <c r="F22" s="33">
        <v>3</v>
      </c>
      <c r="G22" s="64">
        <f t="shared" si="2"/>
        <v>202</v>
      </c>
      <c r="H22" s="33">
        <v>174</v>
      </c>
      <c r="I22" s="33">
        <v>28</v>
      </c>
      <c r="J22" s="33">
        <v>5</v>
      </c>
      <c r="K22" s="33">
        <v>9</v>
      </c>
      <c r="L22" s="33">
        <v>5</v>
      </c>
      <c r="M22" s="33">
        <v>3</v>
      </c>
      <c r="N22" s="33">
        <v>0</v>
      </c>
      <c r="O22" s="33">
        <v>0</v>
      </c>
      <c r="P22" s="62">
        <v>7</v>
      </c>
      <c r="R22" s="60"/>
    </row>
    <row r="23" spans="1:18" ht="13.5" customHeight="1">
      <c r="A23" s="10" t="s">
        <v>18</v>
      </c>
      <c r="B23" s="65">
        <f t="shared" si="0"/>
        <v>387</v>
      </c>
      <c r="C23" s="30">
        <f t="shared" si="1"/>
        <v>187</v>
      </c>
      <c r="D23" s="33">
        <v>182</v>
      </c>
      <c r="E23" s="33">
        <v>3</v>
      </c>
      <c r="F23" s="33">
        <v>2</v>
      </c>
      <c r="G23" s="64">
        <f t="shared" si="2"/>
        <v>171</v>
      </c>
      <c r="H23" s="33">
        <v>148</v>
      </c>
      <c r="I23" s="33">
        <v>23</v>
      </c>
      <c r="J23" s="33">
        <v>8</v>
      </c>
      <c r="K23" s="33">
        <v>10</v>
      </c>
      <c r="L23" s="33">
        <v>0</v>
      </c>
      <c r="M23" s="33">
        <v>4</v>
      </c>
      <c r="N23" s="33">
        <v>0</v>
      </c>
      <c r="O23" s="33">
        <v>0</v>
      </c>
      <c r="P23" s="62">
        <v>7</v>
      </c>
      <c r="R23" s="60"/>
    </row>
    <row r="24" spans="1:18" ht="13.5" customHeight="1">
      <c r="A24" s="10" t="s">
        <v>19</v>
      </c>
      <c r="B24" s="65">
        <f t="shared" si="0"/>
        <v>363</v>
      </c>
      <c r="C24" s="30">
        <f t="shared" si="1"/>
        <v>179</v>
      </c>
      <c r="D24" s="33">
        <v>165</v>
      </c>
      <c r="E24" s="33">
        <v>9</v>
      </c>
      <c r="F24" s="33">
        <v>5</v>
      </c>
      <c r="G24" s="64">
        <f t="shared" si="2"/>
        <v>157</v>
      </c>
      <c r="H24" s="33">
        <v>139</v>
      </c>
      <c r="I24" s="33">
        <v>18</v>
      </c>
      <c r="J24" s="33">
        <v>6</v>
      </c>
      <c r="K24" s="33">
        <v>11</v>
      </c>
      <c r="L24" s="33">
        <v>3</v>
      </c>
      <c r="M24" s="33">
        <v>3</v>
      </c>
      <c r="N24" s="33">
        <v>0</v>
      </c>
      <c r="O24" s="33">
        <v>0</v>
      </c>
      <c r="P24" s="62">
        <v>4</v>
      </c>
      <c r="R24" s="60"/>
    </row>
    <row r="25" spans="1:18" ht="13.5" customHeight="1">
      <c r="A25" s="10" t="s">
        <v>20</v>
      </c>
      <c r="B25" s="65">
        <f t="shared" si="0"/>
        <v>805</v>
      </c>
      <c r="C25" s="30">
        <f t="shared" si="1"/>
        <v>403</v>
      </c>
      <c r="D25" s="33">
        <v>392</v>
      </c>
      <c r="E25" s="33">
        <v>9</v>
      </c>
      <c r="F25" s="33">
        <v>2</v>
      </c>
      <c r="G25" s="64">
        <f t="shared" si="2"/>
        <v>352</v>
      </c>
      <c r="H25" s="33">
        <v>306</v>
      </c>
      <c r="I25" s="33">
        <v>46</v>
      </c>
      <c r="J25" s="33">
        <v>13</v>
      </c>
      <c r="K25" s="33">
        <v>15</v>
      </c>
      <c r="L25" s="33">
        <v>8</v>
      </c>
      <c r="M25" s="33">
        <v>5</v>
      </c>
      <c r="N25" s="33">
        <v>1</v>
      </c>
      <c r="O25" s="33">
        <v>0</v>
      </c>
      <c r="P25" s="62">
        <v>8</v>
      </c>
      <c r="R25" s="60"/>
    </row>
    <row r="26" spans="1:18" ht="13.5" customHeight="1">
      <c r="A26" s="10" t="s">
        <v>21</v>
      </c>
      <c r="B26" s="65">
        <f t="shared" si="0"/>
        <v>334</v>
      </c>
      <c r="C26" s="30">
        <f t="shared" si="1"/>
        <v>131</v>
      </c>
      <c r="D26" s="33">
        <v>123</v>
      </c>
      <c r="E26" s="33">
        <v>4</v>
      </c>
      <c r="F26" s="33">
        <v>4</v>
      </c>
      <c r="G26" s="64">
        <f t="shared" si="2"/>
        <v>174</v>
      </c>
      <c r="H26" s="33">
        <v>157</v>
      </c>
      <c r="I26" s="33">
        <v>17</v>
      </c>
      <c r="J26" s="33">
        <v>7</v>
      </c>
      <c r="K26" s="33">
        <v>6</v>
      </c>
      <c r="L26" s="33">
        <v>5</v>
      </c>
      <c r="M26" s="33">
        <v>6</v>
      </c>
      <c r="N26" s="33">
        <v>0</v>
      </c>
      <c r="O26" s="33">
        <v>0</v>
      </c>
      <c r="P26" s="62">
        <v>5</v>
      </c>
      <c r="R26" s="60"/>
    </row>
    <row r="27" spans="1:18" ht="13.5" customHeight="1">
      <c r="A27" s="10" t="s">
        <v>22</v>
      </c>
      <c r="B27" s="65">
        <f t="shared" si="0"/>
        <v>220</v>
      </c>
      <c r="C27" s="30">
        <f t="shared" si="1"/>
        <v>133</v>
      </c>
      <c r="D27" s="33">
        <v>128</v>
      </c>
      <c r="E27" s="33">
        <v>4</v>
      </c>
      <c r="F27" s="33">
        <v>1</v>
      </c>
      <c r="G27" s="64">
        <f t="shared" si="2"/>
        <v>76</v>
      </c>
      <c r="H27" s="33">
        <v>69</v>
      </c>
      <c r="I27" s="33">
        <v>7</v>
      </c>
      <c r="J27" s="33">
        <v>3</v>
      </c>
      <c r="K27" s="33">
        <v>4</v>
      </c>
      <c r="L27" s="33">
        <v>0</v>
      </c>
      <c r="M27" s="33">
        <v>2</v>
      </c>
      <c r="N27" s="33">
        <v>0</v>
      </c>
      <c r="O27" s="33">
        <v>0</v>
      </c>
      <c r="P27" s="62">
        <v>2</v>
      </c>
      <c r="R27" s="60"/>
    </row>
    <row r="28" spans="1:18" ht="13.5" customHeight="1">
      <c r="A28" s="10" t="s">
        <v>23</v>
      </c>
      <c r="B28" s="65">
        <f t="shared" si="0"/>
        <v>254</v>
      </c>
      <c r="C28" s="30">
        <f t="shared" si="1"/>
        <v>123</v>
      </c>
      <c r="D28" s="33">
        <v>117</v>
      </c>
      <c r="E28" s="33">
        <v>3</v>
      </c>
      <c r="F28" s="33">
        <v>3</v>
      </c>
      <c r="G28" s="64">
        <f t="shared" si="2"/>
        <v>104</v>
      </c>
      <c r="H28" s="33">
        <v>89</v>
      </c>
      <c r="I28" s="33">
        <v>15</v>
      </c>
      <c r="J28" s="33">
        <v>5</v>
      </c>
      <c r="K28" s="33">
        <v>11</v>
      </c>
      <c r="L28" s="33">
        <v>6</v>
      </c>
      <c r="M28" s="33">
        <v>3</v>
      </c>
      <c r="N28" s="33">
        <v>0</v>
      </c>
      <c r="O28" s="33">
        <v>0</v>
      </c>
      <c r="P28" s="62">
        <v>2</v>
      </c>
      <c r="R28" s="60"/>
    </row>
    <row r="29" spans="1:18" ht="13.5" customHeight="1">
      <c r="A29" s="10" t="s">
        <v>24</v>
      </c>
      <c r="B29" s="65">
        <f t="shared" si="0"/>
        <v>457</v>
      </c>
      <c r="C29" s="30">
        <f t="shared" si="1"/>
        <v>197</v>
      </c>
      <c r="D29" s="33">
        <v>190</v>
      </c>
      <c r="E29" s="33">
        <v>6</v>
      </c>
      <c r="F29" s="33">
        <v>1</v>
      </c>
      <c r="G29" s="64">
        <f t="shared" si="2"/>
        <v>235</v>
      </c>
      <c r="H29" s="33">
        <v>206</v>
      </c>
      <c r="I29" s="33">
        <v>29</v>
      </c>
      <c r="J29" s="33">
        <v>6</v>
      </c>
      <c r="K29" s="33">
        <v>12</v>
      </c>
      <c r="L29" s="33">
        <v>3</v>
      </c>
      <c r="M29" s="33">
        <v>1</v>
      </c>
      <c r="N29" s="33">
        <v>1</v>
      </c>
      <c r="O29" s="33">
        <v>0</v>
      </c>
      <c r="P29" s="62">
        <v>2</v>
      </c>
      <c r="R29" s="60"/>
    </row>
    <row r="30" spans="1:18" ht="13.5" customHeight="1">
      <c r="A30" s="10" t="s">
        <v>25</v>
      </c>
      <c r="B30" s="65">
        <f t="shared" si="0"/>
        <v>338</v>
      </c>
      <c r="C30" s="30">
        <f t="shared" si="1"/>
        <v>231</v>
      </c>
      <c r="D30" s="33">
        <v>224</v>
      </c>
      <c r="E30" s="33">
        <v>4</v>
      </c>
      <c r="F30" s="33">
        <v>3</v>
      </c>
      <c r="G30" s="64">
        <f t="shared" si="2"/>
        <v>88</v>
      </c>
      <c r="H30" s="33">
        <v>77</v>
      </c>
      <c r="I30" s="33">
        <v>11</v>
      </c>
      <c r="J30" s="33">
        <v>5</v>
      </c>
      <c r="K30" s="33">
        <v>8</v>
      </c>
      <c r="L30" s="33">
        <v>1</v>
      </c>
      <c r="M30" s="33">
        <v>2</v>
      </c>
      <c r="N30" s="33">
        <v>0</v>
      </c>
      <c r="O30" s="33">
        <v>0</v>
      </c>
      <c r="P30" s="62">
        <v>3</v>
      </c>
      <c r="R30" s="60"/>
    </row>
    <row r="31" spans="1:18" ht="13.5" customHeight="1">
      <c r="A31" s="10" t="s">
        <v>26</v>
      </c>
      <c r="B31" s="65">
        <f t="shared" si="0"/>
        <v>316</v>
      </c>
      <c r="C31" s="30">
        <f t="shared" si="1"/>
        <v>142</v>
      </c>
      <c r="D31" s="33">
        <v>133</v>
      </c>
      <c r="E31" s="33">
        <v>8</v>
      </c>
      <c r="F31" s="33">
        <v>1</v>
      </c>
      <c r="G31" s="64">
        <f t="shared" si="2"/>
        <v>160</v>
      </c>
      <c r="H31" s="33">
        <v>133</v>
      </c>
      <c r="I31" s="33">
        <v>27</v>
      </c>
      <c r="J31" s="33">
        <v>6</v>
      </c>
      <c r="K31" s="33">
        <v>2</v>
      </c>
      <c r="L31" s="33">
        <v>2</v>
      </c>
      <c r="M31" s="33">
        <v>2</v>
      </c>
      <c r="N31" s="33">
        <v>0</v>
      </c>
      <c r="O31" s="33">
        <v>0</v>
      </c>
      <c r="P31" s="62">
        <v>2</v>
      </c>
      <c r="R31" s="60"/>
    </row>
    <row r="32" spans="1:18" ht="13.5" customHeight="1">
      <c r="A32" s="10" t="s">
        <v>27</v>
      </c>
      <c r="B32" s="65">
        <f t="shared" si="0"/>
        <v>269</v>
      </c>
      <c r="C32" s="30">
        <f t="shared" si="1"/>
        <v>112</v>
      </c>
      <c r="D32" s="33">
        <v>102</v>
      </c>
      <c r="E32" s="33">
        <v>9</v>
      </c>
      <c r="F32" s="33">
        <v>1</v>
      </c>
      <c r="G32" s="64">
        <f t="shared" si="2"/>
        <v>128</v>
      </c>
      <c r="H32" s="33">
        <v>107</v>
      </c>
      <c r="I32" s="33">
        <v>21</v>
      </c>
      <c r="J32" s="33">
        <v>9</v>
      </c>
      <c r="K32" s="33">
        <v>12</v>
      </c>
      <c r="L32" s="33">
        <v>4</v>
      </c>
      <c r="M32" s="33">
        <v>2</v>
      </c>
      <c r="N32" s="33">
        <v>0</v>
      </c>
      <c r="O32" s="33">
        <v>0</v>
      </c>
      <c r="P32" s="62">
        <v>2</v>
      </c>
      <c r="R32" s="60"/>
    </row>
    <row r="33" spans="1:18" ht="13.5" customHeight="1">
      <c r="A33" s="10" t="s">
        <v>28</v>
      </c>
      <c r="B33" s="65">
        <f t="shared" si="0"/>
        <v>736</v>
      </c>
      <c r="C33" s="30">
        <f t="shared" si="1"/>
        <v>141</v>
      </c>
      <c r="D33" s="33">
        <v>131</v>
      </c>
      <c r="E33" s="33">
        <v>7</v>
      </c>
      <c r="F33" s="33">
        <v>3</v>
      </c>
      <c r="G33" s="64">
        <f t="shared" si="2"/>
        <v>537</v>
      </c>
      <c r="H33" s="33">
        <v>482</v>
      </c>
      <c r="I33" s="33">
        <v>55</v>
      </c>
      <c r="J33" s="33">
        <v>11</v>
      </c>
      <c r="K33" s="33">
        <v>23</v>
      </c>
      <c r="L33" s="33">
        <v>4</v>
      </c>
      <c r="M33" s="33">
        <v>13</v>
      </c>
      <c r="N33" s="33">
        <v>3</v>
      </c>
      <c r="O33" s="33">
        <v>0</v>
      </c>
      <c r="P33" s="62">
        <v>4</v>
      </c>
      <c r="R33" s="60"/>
    </row>
    <row r="34" spans="1:18" ht="13.5" customHeight="1">
      <c r="A34" s="10" t="s">
        <v>29</v>
      </c>
      <c r="B34" s="65">
        <f t="shared" si="0"/>
        <v>646</v>
      </c>
      <c r="C34" s="30">
        <f t="shared" si="1"/>
        <v>212</v>
      </c>
      <c r="D34" s="33">
        <v>205</v>
      </c>
      <c r="E34" s="33">
        <v>1</v>
      </c>
      <c r="F34" s="33">
        <v>6</v>
      </c>
      <c r="G34" s="64">
        <f t="shared" si="2"/>
        <v>386</v>
      </c>
      <c r="H34" s="33">
        <v>340</v>
      </c>
      <c r="I34" s="33">
        <v>46</v>
      </c>
      <c r="J34" s="33">
        <v>7</v>
      </c>
      <c r="K34" s="33">
        <v>19</v>
      </c>
      <c r="L34" s="33">
        <v>8</v>
      </c>
      <c r="M34" s="33">
        <v>3</v>
      </c>
      <c r="N34" s="33">
        <v>4</v>
      </c>
      <c r="O34" s="33">
        <v>0</v>
      </c>
      <c r="P34" s="62">
        <v>7</v>
      </c>
      <c r="R34" s="60"/>
    </row>
    <row r="35" spans="1:18" ht="13.5" customHeight="1">
      <c r="A35" s="10" t="s">
        <v>136</v>
      </c>
      <c r="B35" s="65">
        <f t="shared" si="0"/>
        <v>209</v>
      </c>
      <c r="C35" s="30">
        <f t="shared" si="1"/>
        <v>66</v>
      </c>
      <c r="D35" s="33">
        <v>64</v>
      </c>
      <c r="E35" s="33">
        <v>2</v>
      </c>
      <c r="F35" s="33">
        <v>0</v>
      </c>
      <c r="G35" s="64">
        <f t="shared" si="2"/>
        <v>120</v>
      </c>
      <c r="H35" s="33">
        <v>109</v>
      </c>
      <c r="I35" s="33">
        <v>11</v>
      </c>
      <c r="J35" s="33">
        <v>2</v>
      </c>
      <c r="K35" s="33">
        <v>9</v>
      </c>
      <c r="L35" s="33">
        <v>1</v>
      </c>
      <c r="M35" s="33">
        <v>8</v>
      </c>
      <c r="N35" s="33">
        <v>1</v>
      </c>
      <c r="O35" s="33">
        <v>0</v>
      </c>
      <c r="P35" s="62">
        <v>2</v>
      </c>
      <c r="R35" s="60"/>
    </row>
    <row r="36" spans="1:18" ht="13.5" customHeight="1">
      <c r="A36" s="10" t="s">
        <v>30</v>
      </c>
      <c r="B36" s="65">
        <f t="shared" si="0"/>
        <v>783</v>
      </c>
      <c r="C36" s="30">
        <f t="shared" si="1"/>
        <v>245</v>
      </c>
      <c r="D36" s="33">
        <v>235</v>
      </c>
      <c r="E36" s="33">
        <v>8</v>
      </c>
      <c r="F36" s="33">
        <v>2</v>
      </c>
      <c r="G36" s="64">
        <f t="shared" si="2"/>
        <v>461</v>
      </c>
      <c r="H36" s="33">
        <v>422</v>
      </c>
      <c r="I36" s="33">
        <v>39</v>
      </c>
      <c r="J36" s="33">
        <v>5</v>
      </c>
      <c r="K36" s="33">
        <v>33</v>
      </c>
      <c r="L36" s="33">
        <v>13</v>
      </c>
      <c r="M36" s="33">
        <v>15</v>
      </c>
      <c r="N36" s="33">
        <v>0</v>
      </c>
      <c r="O36" s="33">
        <v>0</v>
      </c>
      <c r="P36" s="62">
        <v>11</v>
      </c>
      <c r="R36" s="60"/>
    </row>
    <row r="37" spans="1:18" ht="13.5" customHeight="1">
      <c r="A37" s="10" t="s">
        <v>31</v>
      </c>
      <c r="B37" s="65">
        <f t="shared" si="0"/>
        <v>435</v>
      </c>
      <c r="C37" s="30">
        <f t="shared" si="1"/>
        <v>147</v>
      </c>
      <c r="D37" s="33">
        <v>136</v>
      </c>
      <c r="E37" s="33">
        <v>9</v>
      </c>
      <c r="F37" s="33">
        <v>2</v>
      </c>
      <c r="G37" s="64">
        <f t="shared" si="2"/>
        <v>260</v>
      </c>
      <c r="H37" s="33">
        <v>221</v>
      </c>
      <c r="I37" s="33">
        <v>39</v>
      </c>
      <c r="J37" s="33">
        <v>3</v>
      </c>
      <c r="K37" s="33">
        <v>15</v>
      </c>
      <c r="L37" s="33">
        <v>1</v>
      </c>
      <c r="M37" s="33">
        <v>5</v>
      </c>
      <c r="N37" s="33">
        <v>0</v>
      </c>
      <c r="O37" s="33">
        <v>0</v>
      </c>
      <c r="P37" s="62">
        <v>4</v>
      </c>
      <c r="R37" s="60"/>
    </row>
    <row r="38" spans="1:18" ht="13.5" customHeight="1">
      <c r="A38" s="10" t="s">
        <v>32</v>
      </c>
      <c r="B38" s="65">
        <f t="shared" si="0"/>
        <v>460</v>
      </c>
      <c r="C38" s="30">
        <f t="shared" si="1"/>
        <v>185</v>
      </c>
      <c r="D38" s="33">
        <v>177</v>
      </c>
      <c r="E38" s="33">
        <v>6</v>
      </c>
      <c r="F38" s="33">
        <v>2</v>
      </c>
      <c r="G38" s="64">
        <f t="shared" si="2"/>
        <v>231</v>
      </c>
      <c r="H38" s="33">
        <v>199</v>
      </c>
      <c r="I38" s="33">
        <v>32</v>
      </c>
      <c r="J38" s="33">
        <v>5</v>
      </c>
      <c r="K38" s="33">
        <v>20</v>
      </c>
      <c r="L38" s="33">
        <v>5</v>
      </c>
      <c r="M38" s="33">
        <v>5</v>
      </c>
      <c r="N38" s="33">
        <v>1</v>
      </c>
      <c r="O38" s="33">
        <v>0</v>
      </c>
      <c r="P38" s="62">
        <v>8</v>
      </c>
      <c r="R38" s="60"/>
    </row>
    <row r="39" spans="1:18" ht="13.5" customHeight="1">
      <c r="A39" s="10" t="s">
        <v>33</v>
      </c>
      <c r="B39" s="65">
        <f t="shared" si="0"/>
        <v>832</v>
      </c>
      <c r="C39" s="30">
        <f t="shared" si="1"/>
        <v>282</v>
      </c>
      <c r="D39" s="33">
        <v>275</v>
      </c>
      <c r="E39" s="33">
        <v>6</v>
      </c>
      <c r="F39" s="33">
        <v>1</v>
      </c>
      <c r="G39" s="64">
        <f t="shared" si="2"/>
        <v>495</v>
      </c>
      <c r="H39" s="33">
        <v>450</v>
      </c>
      <c r="I39" s="33">
        <v>45</v>
      </c>
      <c r="J39" s="33">
        <v>16</v>
      </c>
      <c r="K39" s="33">
        <v>18</v>
      </c>
      <c r="L39" s="33">
        <v>3</v>
      </c>
      <c r="M39" s="33">
        <v>8</v>
      </c>
      <c r="N39" s="33">
        <v>1</v>
      </c>
      <c r="O39" s="33">
        <v>0</v>
      </c>
      <c r="P39" s="62">
        <v>9</v>
      </c>
      <c r="R39" s="60"/>
    </row>
    <row r="40" spans="1:18" ht="13.5" customHeight="1">
      <c r="A40" s="10" t="s">
        <v>34</v>
      </c>
      <c r="B40" s="65">
        <f t="shared" si="0"/>
        <v>274</v>
      </c>
      <c r="C40" s="30">
        <f t="shared" si="1"/>
        <v>79</v>
      </c>
      <c r="D40" s="33">
        <v>77</v>
      </c>
      <c r="E40" s="33">
        <v>2</v>
      </c>
      <c r="F40" s="33">
        <v>0</v>
      </c>
      <c r="G40" s="64">
        <f t="shared" si="2"/>
        <v>185</v>
      </c>
      <c r="H40" s="33">
        <v>158</v>
      </c>
      <c r="I40" s="33">
        <v>27</v>
      </c>
      <c r="J40" s="33">
        <v>0</v>
      </c>
      <c r="K40" s="33">
        <v>4</v>
      </c>
      <c r="L40" s="33">
        <v>1</v>
      </c>
      <c r="M40" s="33">
        <v>3</v>
      </c>
      <c r="N40" s="33">
        <v>2</v>
      </c>
      <c r="O40" s="33">
        <v>0</v>
      </c>
      <c r="P40" s="62">
        <v>0</v>
      </c>
      <c r="R40" s="60"/>
    </row>
    <row r="41" spans="1:18" ht="13.5" customHeight="1">
      <c r="A41" s="10" t="s">
        <v>131</v>
      </c>
      <c r="B41" s="65">
        <f t="shared" si="0"/>
        <v>135</v>
      </c>
      <c r="C41" s="30">
        <f t="shared" si="1"/>
        <v>30</v>
      </c>
      <c r="D41" s="33">
        <v>28</v>
      </c>
      <c r="E41" s="33">
        <v>2</v>
      </c>
      <c r="F41" s="33">
        <v>0</v>
      </c>
      <c r="G41" s="64">
        <f t="shared" si="2"/>
        <v>98</v>
      </c>
      <c r="H41" s="33">
        <v>77</v>
      </c>
      <c r="I41" s="33">
        <v>21</v>
      </c>
      <c r="J41" s="33">
        <v>0</v>
      </c>
      <c r="K41" s="33">
        <v>2</v>
      </c>
      <c r="L41" s="33">
        <v>2</v>
      </c>
      <c r="M41" s="33">
        <v>0</v>
      </c>
      <c r="N41" s="33">
        <v>0</v>
      </c>
      <c r="O41" s="33">
        <v>0</v>
      </c>
      <c r="P41" s="62">
        <v>3</v>
      </c>
      <c r="R41" s="60"/>
    </row>
    <row r="42" spans="1:18" ht="13.5" customHeight="1">
      <c r="A42" s="10" t="s">
        <v>35</v>
      </c>
      <c r="B42" s="65">
        <f t="shared" si="0"/>
        <v>534</v>
      </c>
      <c r="C42" s="30">
        <f t="shared" si="1"/>
        <v>172</v>
      </c>
      <c r="D42" s="33">
        <v>157</v>
      </c>
      <c r="E42" s="33">
        <v>11</v>
      </c>
      <c r="F42" s="33">
        <v>4</v>
      </c>
      <c r="G42" s="64">
        <f t="shared" si="2"/>
        <v>305</v>
      </c>
      <c r="H42" s="33">
        <v>276</v>
      </c>
      <c r="I42" s="33">
        <v>29</v>
      </c>
      <c r="J42" s="33">
        <v>6</v>
      </c>
      <c r="K42" s="33">
        <v>32</v>
      </c>
      <c r="L42" s="33">
        <v>8</v>
      </c>
      <c r="M42" s="33">
        <v>6</v>
      </c>
      <c r="N42" s="33">
        <v>3</v>
      </c>
      <c r="O42" s="33">
        <v>0</v>
      </c>
      <c r="P42" s="62">
        <v>2</v>
      </c>
      <c r="R42" s="60"/>
    </row>
    <row r="43" spans="1:18" ht="13.5" customHeight="1">
      <c r="A43" s="10" t="s">
        <v>36</v>
      </c>
      <c r="B43" s="65">
        <f t="shared" si="0"/>
        <v>445</v>
      </c>
      <c r="C43" s="30">
        <f t="shared" si="1"/>
        <v>102</v>
      </c>
      <c r="D43" s="33">
        <v>97</v>
      </c>
      <c r="E43" s="33">
        <v>4</v>
      </c>
      <c r="F43" s="33">
        <v>1</v>
      </c>
      <c r="G43" s="64">
        <f t="shared" si="2"/>
        <v>306</v>
      </c>
      <c r="H43" s="33">
        <v>276</v>
      </c>
      <c r="I43" s="33">
        <v>30</v>
      </c>
      <c r="J43" s="33">
        <v>1</v>
      </c>
      <c r="K43" s="33">
        <v>17</v>
      </c>
      <c r="L43" s="33">
        <v>6</v>
      </c>
      <c r="M43" s="33">
        <v>4</v>
      </c>
      <c r="N43" s="33">
        <v>1</v>
      </c>
      <c r="O43" s="33">
        <v>2</v>
      </c>
      <c r="P43" s="62">
        <v>6</v>
      </c>
      <c r="R43" s="60"/>
    </row>
    <row r="44" spans="1:18" ht="13.5" customHeight="1">
      <c r="A44" s="10" t="s">
        <v>37</v>
      </c>
      <c r="B44" s="65">
        <f t="shared" si="0"/>
        <v>368</v>
      </c>
      <c r="C44" s="30">
        <f t="shared" si="1"/>
        <v>108</v>
      </c>
      <c r="D44" s="33">
        <v>106</v>
      </c>
      <c r="E44" s="33">
        <v>2</v>
      </c>
      <c r="F44" s="33">
        <v>0</v>
      </c>
      <c r="G44" s="64">
        <f t="shared" si="2"/>
        <v>223</v>
      </c>
      <c r="H44" s="33">
        <v>200</v>
      </c>
      <c r="I44" s="33">
        <v>23</v>
      </c>
      <c r="J44" s="33">
        <v>8</v>
      </c>
      <c r="K44" s="33">
        <v>18</v>
      </c>
      <c r="L44" s="33">
        <v>6</v>
      </c>
      <c r="M44" s="33">
        <v>2</v>
      </c>
      <c r="N44" s="33">
        <v>0</v>
      </c>
      <c r="O44" s="33">
        <v>0</v>
      </c>
      <c r="P44" s="62">
        <v>3</v>
      </c>
      <c r="R44" s="60"/>
    </row>
    <row r="45" spans="1:18" ht="13.5" customHeight="1">
      <c r="A45" s="10" t="s">
        <v>38</v>
      </c>
      <c r="B45" s="65">
        <f t="shared" si="0"/>
        <v>31</v>
      </c>
      <c r="C45" s="30">
        <f t="shared" si="1"/>
        <v>7</v>
      </c>
      <c r="D45" s="33">
        <v>7</v>
      </c>
      <c r="E45" s="33">
        <v>0</v>
      </c>
      <c r="F45" s="33">
        <v>0</v>
      </c>
      <c r="G45" s="64">
        <f t="shared" si="2"/>
        <v>24</v>
      </c>
      <c r="H45" s="33">
        <v>18</v>
      </c>
      <c r="I45" s="33">
        <v>6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62">
        <v>0</v>
      </c>
      <c r="R45" s="60"/>
    </row>
    <row r="46" spans="1:18" ht="13.5" customHeight="1">
      <c r="A46" s="10" t="s">
        <v>39</v>
      </c>
      <c r="B46" s="65">
        <f t="shared" si="0"/>
        <v>663</v>
      </c>
      <c r="C46" s="30">
        <f t="shared" si="1"/>
        <v>175</v>
      </c>
      <c r="D46" s="33">
        <v>163</v>
      </c>
      <c r="E46" s="33">
        <v>12</v>
      </c>
      <c r="F46" s="33">
        <v>0</v>
      </c>
      <c r="G46" s="64">
        <f t="shared" si="2"/>
        <v>437</v>
      </c>
      <c r="H46" s="33">
        <v>393</v>
      </c>
      <c r="I46" s="33">
        <v>44</v>
      </c>
      <c r="J46" s="33">
        <v>10</v>
      </c>
      <c r="K46" s="33">
        <v>14</v>
      </c>
      <c r="L46" s="33">
        <v>11</v>
      </c>
      <c r="M46" s="33">
        <v>8</v>
      </c>
      <c r="N46" s="33">
        <v>1</v>
      </c>
      <c r="O46" s="33">
        <v>0</v>
      </c>
      <c r="P46" s="62">
        <v>7</v>
      </c>
      <c r="R46" s="60"/>
    </row>
    <row r="47" spans="1:18" ht="13.5" customHeight="1">
      <c r="A47" s="10" t="s">
        <v>40</v>
      </c>
      <c r="B47" s="65">
        <f t="shared" si="0"/>
        <v>677</v>
      </c>
      <c r="C47" s="30">
        <f t="shared" si="1"/>
        <v>130</v>
      </c>
      <c r="D47" s="33">
        <v>123</v>
      </c>
      <c r="E47" s="33">
        <v>4</v>
      </c>
      <c r="F47" s="33">
        <v>3</v>
      </c>
      <c r="G47" s="64">
        <f t="shared" si="2"/>
        <v>505</v>
      </c>
      <c r="H47" s="33">
        <v>452</v>
      </c>
      <c r="I47" s="33">
        <v>53</v>
      </c>
      <c r="J47" s="33">
        <v>10</v>
      </c>
      <c r="K47" s="33">
        <v>19</v>
      </c>
      <c r="L47" s="33">
        <v>6</v>
      </c>
      <c r="M47" s="33">
        <v>2</v>
      </c>
      <c r="N47" s="33">
        <v>0</v>
      </c>
      <c r="O47" s="33">
        <v>0</v>
      </c>
      <c r="P47" s="62">
        <v>5</v>
      </c>
      <c r="R47" s="60"/>
    </row>
    <row r="48" spans="1:18" ht="13.5" customHeight="1">
      <c r="A48" s="10" t="s">
        <v>41</v>
      </c>
      <c r="B48" s="65">
        <f t="shared" si="0"/>
        <v>405</v>
      </c>
      <c r="C48" s="30">
        <f t="shared" si="1"/>
        <v>72</v>
      </c>
      <c r="D48" s="33">
        <v>67</v>
      </c>
      <c r="E48" s="33">
        <v>3</v>
      </c>
      <c r="F48" s="33">
        <v>2</v>
      </c>
      <c r="G48" s="64">
        <f t="shared" si="2"/>
        <v>307</v>
      </c>
      <c r="H48" s="33">
        <v>274</v>
      </c>
      <c r="I48" s="33">
        <v>33</v>
      </c>
      <c r="J48" s="33">
        <v>1</v>
      </c>
      <c r="K48" s="33">
        <v>12</v>
      </c>
      <c r="L48" s="33">
        <v>6</v>
      </c>
      <c r="M48" s="33">
        <v>1</v>
      </c>
      <c r="N48" s="33">
        <v>4</v>
      </c>
      <c r="O48" s="33">
        <v>0</v>
      </c>
      <c r="P48" s="62">
        <v>2</v>
      </c>
      <c r="R48" s="60"/>
    </row>
    <row r="49" spans="1:18" ht="13.5" customHeight="1">
      <c r="A49" s="10" t="s">
        <v>132</v>
      </c>
      <c r="B49" s="65">
        <f t="shared" si="0"/>
        <v>897</v>
      </c>
      <c r="C49" s="30">
        <f t="shared" si="1"/>
        <v>206</v>
      </c>
      <c r="D49" s="33">
        <v>191</v>
      </c>
      <c r="E49" s="33">
        <v>12</v>
      </c>
      <c r="F49" s="33">
        <v>3</v>
      </c>
      <c r="G49" s="64">
        <f t="shared" si="2"/>
        <v>636</v>
      </c>
      <c r="H49" s="33">
        <v>558</v>
      </c>
      <c r="I49" s="33">
        <v>78</v>
      </c>
      <c r="J49" s="33">
        <v>6</v>
      </c>
      <c r="K49" s="33">
        <v>16</v>
      </c>
      <c r="L49" s="33">
        <v>12</v>
      </c>
      <c r="M49" s="33">
        <v>8</v>
      </c>
      <c r="N49" s="33">
        <v>2</v>
      </c>
      <c r="O49" s="33">
        <v>2</v>
      </c>
      <c r="P49" s="62">
        <v>9</v>
      </c>
      <c r="R49" s="60"/>
    </row>
    <row r="50" spans="1:18" ht="13.5" customHeight="1">
      <c r="A50" s="10" t="s">
        <v>42</v>
      </c>
      <c r="B50" s="65">
        <f t="shared" si="0"/>
        <v>578</v>
      </c>
      <c r="C50" s="30">
        <f t="shared" si="1"/>
        <v>227</v>
      </c>
      <c r="D50" s="33">
        <v>217</v>
      </c>
      <c r="E50" s="33">
        <v>7</v>
      </c>
      <c r="F50" s="33">
        <v>3</v>
      </c>
      <c r="G50" s="64">
        <f t="shared" si="2"/>
        <v>308</v>
      </c>
      <c r="H50" s="33">
        <v>261</v>
      </c>
      <c r="I50" s="33">
        <v>47</v>
      </c>
      <c r="J50" s="33">
        <v>7</v>
      </c>
      <c r="K50" s="33">
        <v>15</v>
      </c>
      <c r="L50" s="33">
        <v>7</v>
      </c>
      <c r="M50" s="33">
        <v>5</v>
      </c>
      <c r="N50" s="33">
        <v>1</v>
      </c>
      <c r="O50" s="33">
        <v>0</v>
      </c>
      <c r="P50" s="62">
        <v>8</v>
      </c>
      <c r="R50" s="60"/>
    </row>
    <row r="51" spans="1:18" ht="13.5" customHeight="1">
      <c r="A51" s="10" t="s">
        <v>43</v>
      </c>
      <c r="B51" s="65">
        <f t="shared" si="0"/>
        <v>502</v>
      </c>
      <c r="C51" s="30">
        <f t="shared" si="1"/>
        <v>182</v>
      </c>
      <c r="D51" s="33">
        <v>176</v>
      </c>
      <c r="E51" s="33">
        <v>4</v>
      </c>
      <c r="F51" s="33">
        <v>2</v>
      </c>
      <c r="G51" s="64">
        <f t="shared" si="2"/>
        <v>274</v>
      </c>
      <c r="H51" s="33">
        <v>241</v>
      </c>
      <c r="I51" s="33">
        <v>33</v>
      </c>
      <c r="J51" s="33">
        <v>11</v>
      </c>
      <c r="K51" s="33">
        <v>18</v>
      </c>
      <c r="L51" s="33">
        <v>10</v>
      </c>
      <c r="M51" s="33">
        <v>3</v>
      </c>
      <c r="N51" s="33">
        <v>1</v>
      </c>
      <c r="O51" s="33">
        <v>0</v>
      </c>
      <c r="P51" s="62">
        <v>3</v>
      </c>
      <c r="R51" s="60"/>
    </row>
    <row r="52" spans="1:18" ht="13.5" customHeight="1">
      <c r="A52" s="10" t="s">
        <v>44</v>
      </c>
      <c r="B52" s="65">
        <f t="shared" si="0"/>
        <v>573</v>
      </c>
      <c r="C52" s="30">
        <f t="shared" si="1"/>
        <v>220</v>
      </c>
      <c r="D52" s="33">
        <v>206</v>
      </c>
      <c r="E52" s="33">
        <v>8</v>
      </c>
      <c r="F52" s="33">
        <v>6</v>
      </c>
      <c r="G52" s="64">
        <f t="shared" si="2"/>
        <v>323</v>
      </c>
      <c r="H52" s="33">
        <v>263</v>
      </c>
      <c r="I52" s="33">
        <v>60</v>
      </c>
      <c r="J52" s="33">
        <v>2</v>
      </c>
      <c r="K52" s="33">
        <v>11</v>
      </c>
      <c r="L52" s="33">
        <v>7</v>
      </c>
      <c r="M52" s="33">
        <v>3</v>
      </c>
      <c r="N52" s="33">
        <v>0</v>
      </c>
      <c r="O52" s="33">
        <v>0</v>
      </c>
      <c r="P52" s="62">
        <v>7</v>
      </c>
      <c r="R52" s="60"/>
    </row>
    <row r="53" spans="1:18" ht="13.5" customHeight="1">
      <c r="A53" s="10" t="s">
        <v>45</v>
      </c>
      <c r="B53" s="65">
        <f t="shared" si="0"/>
        <v>640</v>
      </c>
      <c r="C53" s="30">
        <f t="shared" si="1"/>
        <v>211</v>
      </c>
      <c r="D53" s="33">
        <v>199</v>
      </c>
      <c r="E53" s="33">
        <v>11</v>
      </c>
      <c r="F53" s="33">
        <v>1</v>
      </c>
      <c r="G53" s="64">
        <f t="shared" si="2"/>
        <v>389</v>
      </c>
      <c r="H53" s="33">
        <v>323</v>
      </c>
      <c r="I53" s="33">
        <v>66</v>
      </c>
      <c r="J53" s="33">
        <v>6</v>
      </c>
      <c r="K53" s="33">
        <v>18</v>
      </c>
      <c r="L53" s="33">
        <v>6</v>
      </c>
      <c r="M53" s="33">
        <v>3</v>
      </c>
      <c r="N53" s="33">
        <v>2</v>
      </c>
      <c r="O53" s="33">
        <v>0</v>
      </c>
      <c r="P53" s="62">
        <v>5</v>
      </c>
      <c r="R53" s="60"/>
    </row>
    <row r="54" spans="1:18" ht="13.5" customHeight="1">
      <c r="A54" s="10" t="s">
        <v>46</v>
      </c>
      <c r="B54" s="65">
        <f t="shared" si="0"/>
        <v>539</v>
      </c>
      <c r="C54" s="30">
        <f t="shared" si="1"/>
        <v>153</v>
      </c>
      <c r="D54" s="33">
        <v>145</v>
      </c>
      <c r="E54" s="33">
        <v>6</v>
      </c>
      <c r="F54" s="33">
        <v>2</v>
      </c>
      <c r="G54" s="64">
        <f t="shared" si="2"/>
        <v>349</v>
      </c>
      <c r="H54" s="33">
        <v>293</v>
      </c>
      <c r="I54" s="33">
        <v>56</v>
      </c>
      <c r="J54" s="33">
        <v>10</v>
      </c>
      <c r="K54" s="33">
        <v>15</v>
      </c>
      <c r="L54" s="33">
        <v>2</v>
      </c>
      <c r="M54" s="33">
        <v>5</v>
      </c>
      <c r="N54" s="33">
        <v>0</v>
      </c>
      <c r="O54" s="33">
        <v>0</v>
      </c>
      <c r="P54" s="62">
        <v>5</v>
      </c>
      <c r="R54" s="60"/>
    </row>
    <row r="55" spans="1:18" ht="13.5" customHeight="1">
      <c r="A55" s="10" t="s">
        <v>133</v>
      </c>
      <c r="B55" s="65">
        <f t="shared" si="0"/>
        <v>348</v>
      </c>
      <c r="C55" s="30">
        <f t="shared" si="1"/>
        <v>87</v>
      </c>
      <c r="D55" s="33">
        <v>81</v>
      </c>
      <c r="E55" s="33">
        <v>5</v>
      </c>
      <c r="F55" s="33">
        <v>1</v>
      </c>
      <c r="G55" s="64">
        <f t="shared" si="2"/>
        <v>235</v>
      </c>
      <c r="H55" s="33">
        <v>192</v>
      </c>
      <c r="I55" s="33">
        <v>43</v>
      </c>
      <c r="J55" s="33">
        <v>10</v>
      </c>
      <c r="K55" s="33">
        <v>8</v>
      </c>
      <c r="L55" s="33">
        <v>1</v>
      </c>
      <c r="M55" s="33">
        <v>1</v>
      </c>
      <c r="N55" s="33">
        <v>0</v>
      </c>
      <c r="O55" s="33">
        <v>1</v>
      </c>
      <c r="P55" s="62">
        <v>5</v>
      </c>
      <c r="R55" s="60"/>
    </row>
    <row r="56" spans="1:18" ht="13.5" customHeight="1">
      <c r="A56" s="24" t="s">
        <v>47</v>
      </c>
      <c r="B56" s="65">
        <f t="shared" si="0"/>
        <v>722</v>
      </c>
      <c r="C56" s="30">
        <f t="shared" si="1"/>
        <v>160</v>
      </c>
      <c r="D56" s="33">
        <v>153</v>
      </c>
      <c r="E56" s="33">
        <v>6</v>
      </c>
      <c r="F56" s="33">
        <v>1</v>
      </c>
      <c r="G56" s="64">
        <f t="shared" si="2"/>
        <v>516</v>
      </c>
      <c r="H56" s="33">
        <v>439</v>
      </c>
      <c r="I56" s="33">
        <v>77</v>
      </c>
      <c r="J56" s="33">
        <v>5</v>
      </c>
      <c r="K56" s="33">
        <v>17</v>
      </c>
      <c r="L56" s="33">
        <v>5</v>
      </c>
      <c r="M56" s="33">
        <v>8</v>
      </c>
      <c r="N56" s="33">
        <v>0</v>
      </c>
      <c r="O56" s="33">
        <v>0</v>
      </c>
      <c r="P56" s="62">
        <v>11</v>
      </c>
      <c r="R56" s="60"/>
    </row>
    <row r="57" spans="1:18" ht="13.5" customHeight="1">
      <c r="A57" s="10" t="s">
        <v>48</v>
      </c>
      <c r="B57" s="65">
        <f t="shared" si="0"/>
        <v>218</v>
      </c>
      <c r="C57" s="30">
        <f t="shared" si="1"/>
        <v>50</v>
      </c>
      <c r="D57" s="33">
        <v>48</v>
      </c>
      <c r="E57" s="33">
        <v>2</v>
      </c>
      <c r="F57" s="33">
        <v>0</v>
      </c>
      <c r="G57" s="64">
        <f t="shared" si="2"/>
        <v>152</v>
      </c>
      <c r="H57" s="33">
        <v>134</v>
      </c>
      <c r="I57" s="33">
        <v>18</v>
      </c>
      <c r="J57" s="33">
        <v>3</v>
      </c>
      <c r="K57" s="33">
        <v>7</v>
      </c>
      <c r="L57" s="33">
        <v>4</v>
      </c>
      <c r="M57" s="33">
        <v>2</v>
      </c>
      <c r="N57" s="33">
        <v>0</v>
      </c>
      <c r="O57" s="33">
        <v>0</v>
      </c>
      <c r="P57" s="62">
        <v>0</v>
      </c>
      <c r="R57" s="60"/>
    </row>
    <row r="58" spans="1:18" ht="13.5" customHeight="1">
      <c r="A58" s="10" t="s">
        <v>49</v>
      </c>
      <c r="B58" s="65">
        <f t="shared" si="0"/>
        <v>290</v>
      </c>
      <c r="C58" s="30">
        <f t="shared" si="1"/>
        <v>121</v>
      </c>
      <c r="D58" s="33">
        <v>113</v>
      </c>
      <c r="E58" s="33">
        <v>6</v>
      </c>
      <c r="F58" s="33">
        <v>2</v>
      </c>
      <c r="G58" s="64">
        <f t="shared" si="2"/>
        <v>142</v>
      </c>
      <c r="H58" s="33">
        <v>128</v>
      </c>
      <c r="I58" s="33">
        <v>14</v>
      </c>
      <c r="J58" s="33">
        <v>8</v>
      </c>
      <c r="K58" s="33">
        <v>7</v>
      </c>
      <c r="L58" s="33">
        <v>5</v>
      </c>
      <c r="M58" s="33">
        <v>3</v>
      </c>
      <c r="N58" s="33">
        <v>0</v>
      </c>
      <c r="O58" s="33">
        <v>0</v>
      </c>
      <c r="P58" s="62">
        <v>4</v>
      </c>
      <c r="R58" s="60"/>
    </row>
    <row r="59" spans="1:18" ht="13.5" customHeight="1">
      <c r="A59" s="24" t="s">
        <v>50</v>
      </c>
      <c r="B59" s="65">
        <f t="shared" si="0"/>
        <v>529</v>
      </c>
      <c r="C59" s="30">
        <f t="shared" si="1"/>
        <v>217</v>
      </c>
      <c r="D59" s="33">
        <v>208</v>
      </c>
      <c r="E59" s="33">
        <v>8</v>
      </c>
      <c r="F59" s="33">
        <v>1</v>
      </c>
      <c r="G59" s="64">
        <f t="shared" si="2"/>
        <v>266</v>
      </c>
      <c r="H59" s="33">
        <v>236</v>
      </c>
      <c r="I59" s="33">
        <v>30</v>
      </c>
      <c r="J59" s="33">
        <v>12</v>
      </c>
      <c r="K59" s="33">
        <v>16</v>
      </c>
      <c r="L59" s="33">
        <v>6</v>
      </c>
      <c r="M59" s="33">
        <v>9</v>
      </c>
      <c r="N59" s="33">
        <v>0</v>
      </c>
      <c r="O59" s="33">
        <v>0</v>
      </c>
      <c r="P59" s="62">
        <v>3</v>
      </c>
      <c r="R59" s="60"/>
    </row>
    <row r="60" spans="1:18" ht="13.5" customHeight="1">
      <c r="A60" s="10" t="s">
        <v>51</v>
      </c>
      <c r="B60" s="65">
        <f t="shared" si="0"/>
        <v>602</v>
      </c>
      <c r="C60" s="30">
        <f t="shared" si="1"/>
        <v>257</v>
      </c>
      <c r="D60" s="33">
        <v>246</v>
      </c>
      <c r="E60" s="33">
        <v>7</v>
      </c>
      <c r="F60" s="33">
        <v>4</v>
      </c>
      <c r="G60" s="64">
        <f t="shared" si="2"/>
        <v>290</v>
      </c>
      <c r="H60" s="33">
        <v>262</v>
      </c>
      <c r="I60" s="33">
        <v>28</v>
      </c>
      <c r="J60" s="33">
        <v>9</v>
      </c>
      <c r="K60" s="33">
        <v>20</v>
      </c>
      <c r="L60" s="33">
        <v>4</v>
      </c>
      <c r="M60" s="33">
        <v>9</v>
      </c>
      <c r="N60" s="33">
        <v>4</v>
      </c>
      <c r="O60" s="33">
        <v>0</v>
      </c>
      <c r="P60" s="62">
        <v>9</v>
      </c>
      <c r="R60" s="60"/>
    </row>
    <row r="61" spans="1:18" ht="13.5" customHeight="1">
      <c r="A61" s="10" t="s">
        <v>52</v>
      </c>
      <c r="B61" s="65">
        <f t="shared" si="0"/>
        <v>285</v>
      </c>
      <c r="C61" s="30">
        <f t="shared" si="1"/>
        <v>152</v>
      </c>
      <c r="D61" s="33">
        <v>148</v>
      </c>
      <c r="E61" s="33">
        <v>2</v>
      </c>
      <c r="F61" s="33">
        <v>2</v>
      </c>
      <c r="G61" s="64">
        <f t="shared" si="2"/>
        <v>105</v>
      </c>
      <c r="H61" s="33">
        <v>92</v>
      </c>
      <c r="I61" s="33">
        <v>13</v>
      </c>
      <c r="J61" s="33">
        <v>8</v>
      </c>
      <c r="K61" s="33">
        <v>8</v>
      </c>
      <c r="L61" s="33">
        <v>3</v>
      </c>
      <c r="M61" s="33">
        <v>7</v>
      </c>
      <c r="N61" s="33">
        <v>0</v>
      </c>
      <c r="O61" s="33">
        <v>0</v>
      </c>
      <c r="P61" s="62">
        <v>2</v>
      </c>
      <c r="R61" s="60"/>
    </row>
    <row r="62" spans="1:18" ht="13.5" customHeight="1">
      <c r="A62" s="10" t="s">
        <v>53</v>
      </c>
      <c r="B62" s="65">
        <f t="shared" si="0"/>
        <v>562</v>
      </c>
      <c r="C62" s="30">
        <f t="shared" si="1"/>
        <v>258</v>
      </c>
      <c r="D62" s="33">
        <v>237</v>
      </c>
      <c r="E62" s="33">
        <v>13</v>
      </c>
      <c r="F62" s="33">
        <v>8</v>
      </c>
      <c r="G62" s="64">
        <f t="shared" si="2"/>
        <v>258</v>
      </c>
      <c r="H62" s="33">
        <v>222</v>
      </c>
      <c r="I62" s="33">
        <v>36</v>
      </c>
      <c r="J62" s="33">
        <v>9</v>
      </c>
      <c r="K62" s="33">
        <v>23</v>
      </c>
      <c r="L62" s="33">
        <v>3</v>
      </c>
      <c r="M62" s="33">
        <v>7</v>
      </c>
      <c r="N62" s="33">
        <v>0</v>
      </c>
      <c r="O62" s="33">
        <v>0</v>
      </c>
      <c r="P62" s="62">
        <v>4</v>
      </c>
      <c r="R62" s="60"/>
    </row>
    <row r="63" spans="1:18" ht="13.5" customHeight="1">
      <c r="A63" s="10" t="s">
        <v>54</v>
      </c>
      <c r="B63" s="65">
        <f t="shared" si="0"/>
        <v>760</v>
      </c>
      <c r="C63" s="30">
        <f t="shared" si="1"/>
        <v>345</v>
      </c>
      <c r="D63" s="33">
        <v>335</v>
      </c>
      <c r="E63" s="33">
        <v>8</v>
      </c>
      <c r="F63" s="33">
        <v>2</v>
      </c>
      <c r="G63" s="64">
        <f t="shared" si="2"/>
        <v>337</v>
      </c>
      <c r="H63" s="33">
        <v>302</v>
      </c>
      <c r="I63" s="33">
        <v>35</v>
      </c>
      <c r="J63" s="33">
        <v>14</v>
      </c>
      <c r="K63" s="33">
        <v>32</v>
      </c>
      <c r="L63" s="33">
        <v>10</v>
      </c>
      <c r="M63" s="33">
        <v>11</v>
      </c>
      <c r="N63" s="33">
        <v>2</v>
      </c>
      <c r="O63" s="33">
        <v>0</v>
      </c>
      <c r="P63" s="62">
        <v>9</v>
      </c>
      <c r="R63" s="60"/>
    </row>
    <row r="64" spans="1:18" ht="13.5" customHeight="1">
      <c r="A64" s="10" t="s">
        <v>55</v>
      </c>
      <c r="B64" s="65">
        <f t="shared" si="0"/>
        <v>449</v>
      </c>
      <c r="C64" s="30">
        <f t="shared" si="1"/>
        <v>204</v>
      </c>
      <c r="D64" s="33">
        <v>195</v>
      </c>
      <c r="E64" s="33">
        <v>4</v>
      </c>
      <c r="F64" s="33">
        <v>5</v>
      </c>
      <c r="G64" s="64">
        <f t="shared" si="2"/>
        <v>213</v>
      </c>
      <c r="H64" s="33">
        <v>186</v>
      </c>
      <c r="I64" s="33">
        <v>27</v>
      </c>
      <c r="J64" s="33">
        <v>3</v>
      </c>
      <c r="K64" s="33">
        <v>17</v>
      </c>
      <c r="L64" s="33">
        <v>4</v>
      </c>
      <c r="M64" s="33">
        <v>6</v>
      </c>
      <c r="N64" s="33">
        <v>0</v>
      </c>
      <c r="O64" s="33">
        <v>0</v>
      </c>
      <c r="P64" s="62">
        <v>2</v>
      </c>
      <c r="R64" s="60"/>
    </row>
    <row r="65" spans="1:18" ht="13.5" customHeight="1">
      <c r="A65" s="10" t="s">
        <v>56</v>
      </c>
      <c r="B65" s="65">
        <f t="shared" si="0"/>
        <v>371</v>
      </c>
      <c r="C65" s="30">
        <f t="shared" si="1"/>
        <v>189</v>
      </c>
      <c r="D65" s="33">
        <v>184</v>
      </c>
      <c r="E65" s="33">
        <v>4</v>
      </c>
      <c r="F65" s="33">
        <v>1</v>
      </c>
      <c r="G65" s="64">
        <f t="shared" si="2"/>
        <v>147</v>
      </c>
      <c r="H65" s="33">
        <v>122</v>
      </c>
      <c r="I65" s="33">
        <v>25</v>
      </c>
      <c r="J65" s="33">
        <v>10</v>
      </c>
      <c r="K65" s="33">
        <v>12</v>
      </c>
      <c r="L65" s="33">
        <v>2</v>
      </c>
      <c r="M65" s="33">
        <v>4</v>
      </c>
      <c r="N65" s="33">
        <v>0</v>
      </c>
      <c r="O65" s="33">
        <v>0</v>
      </c>
      <c r="P65" s="62">
        <v>7</v>
      </c>
      <c r="R65" s="60"/>
    </row>
    <row r="66" spans="1:18" ht="13.5" customHeight="1">
      <c r="A66" s="10" t="s">
        <v>57</v>
      </c>
      <c r="B66" s="65">
        <f t="shared" si="0"/>
        <v>310</v>
      </c>
      <c r="C66" s="30">
        <f t="shared" si="1"/>
        <v>137</v>
      </c>
      <c r="D66" s="33">
        <v>130</v>
      </c>
      <c r="E66" s="33">
        <v>5</v>
      </c>
      <c r="F66" s="33">
        <v>2</v>
      </c>
      <c r="G66" s="64">
        <f t="shared" si="2"/>
        <v>155</v>
      </c>
      <c r="H66" s="33">
        <v>130</v>
      </c>
      <c r="I66" s="33">
        <v>25</v>
      </c>
      <c r="J66" s="33">
        <v>4</v>
      </c>
      <c r="K66" s="33">
        <v>7</v>
      </c>
      <c r="L66" s="33">
        <v>2</v>
      </c>
      <c r="M66" s="33">
        <v>1</v>
      </c>
      <c r="N66" s="33">
        <v>0</v>
      </c>
      <c r="O66" s="33">
        <v>0</v>
      </c>
      <c r="P66" s="62">
        <v>4</v>
      </c>
      <c r="R66" s="60"/>
    </row>
    <row r="67" spans="1:18" ht="13.5" customHeight="1">
      <c r="A67" s="10" t="s">
        <v>58</v>
      </c>
      <c r="B67" s="65">
        <f t="shared" si="0"/>
        <v>45</v>
      </c>
      <c r="C67" s="30">
        <f t="shared" si="1"/>
        <v>26</v>
      </c>
      <c r="D67" s="33">
        <v>24</v>
      </c>
      <c r="E67" s="33">
        <v>1</v>
      </c>
      <c r="F67" s="33">
        <v>1</v>
      </c>
      <c r="G67" s="64">
        <f t="shared" si="2"/>
        <v>16</v>
      </c>
      <c r="H67" s="33">
        <v>15</v>
      </c>
      <c r="I67" s="33">
        <v>1</v>
      </c>
      <c r="J67" s="33">
        <v>2</v>
      </c>
      <c r="K67" s="33">
        <v>1</v>
      </c>
      <c r="L67" s="33">
        <v>0</v>
      </c>
      <c r="M67" s="33">
        <v>0</v>
      </c>
      <c r="N67" s="33">
        <v>0</v>
      </c>
      <c r="O67" s="33">
        <v>0</v>
      </c>
      <c r="P67" s="62">
        <v>0</v>
      </c>
      <c r="R67" s="60"/>
    </row>
    <row r="68" spans="1:18" ht="13.5" customHeight="1">
      <c r="A68" s="10" t="s">
        <v>59</v>
      </c>
      <c r="B68" s="65">
        <f aca="true" t="shared" si="3" ref="B68:B105">SUM(C68+G68+J68+K68+L68+M68+P68+N68+O68)</f>
        <v>786</v>
      </c>
      <c r="C68" s="30">
        <f aca="true" t="shared" si="4" ref="C68:C105">D68+E68+F68</f>
        <v>333</v>
      </c>
      <c r="D68" s="33">
        <v>319</v>
      </c>
      <c r="E68" s="33">
        <v>11</v>
      </c>
      <c r="F68" s="33">
        <v>3</v>
      </c>
      <c r="G68" s="64">
        <f aca="true" t="shared" si="5" ref="G68:G105">H68+I68</f>
        <v>381</v>
      </c>
      <c r="H68" s="33">
        <v>349</v>
      </c>
      <c r="I68" s="33">
        <v>32</v>
      </c>
      <c r="J68" s="33">
        <v>16</v>
      </c>
      <c r="K68" s="33">
        <v>25</v>
      </c>
      <c r="L68" s="33">
        <v>13</v>
      </c>
      <c r="M68" s="33">
        <v>9</v>
      </c>
      <c r="N68" s="33">
        <v>2</v>
      </c>
      <c r="O68" s="33">
        <v>0</v>
      </c>
      <c r="P68" s="62">
        <v>7</v>
      </c>
      <c r="R68" s="60"/>
    </row>
    <row r="69" spans="1:18" ht="13.5" customHeight="1">
      <c r="A69" s="10" t="s">
        <v>60</v>
      </c>
      <c r="B69" s="65">
        <f t="shared" si="3"/>
        <v>764</v>
      </c>
      <c r="C69" s="30">
        <f t="shared" si="4"/>
        <v>281</v>
      </c>
      <c r="D69" s="33">
        <v>263</v>
      </c>
      <c r="E69" s="33">
        <v>13</v>
      </c>
      <c r="F69" s="33">
        <v>5</v>
      </c>
      <c r="G69" s="64">
        <f t="shared" si="5"/>
        <v>420</v>
      </c>
      <c r="H69" s="33">
        <v>382</v>
      </c>
      <c r="I69" s="33">
        <v>38</v>
      </c>
      <c r="J69" s="33">
        <v>13</v>
      </c>
      <c r="K69" s="33">
        <v>25</v>
      </c>
      <c r="L69" s="33">
        <v>12</v>
      </c>
      <c r="M69" s="33">
        <v>6</v>
      </c>
      <c r="N69" s="33">
        <v>0</v>
      </c>
      <c r="O69" s="33">
        <v>0</v>
      </c>
      <c r="P69" s="62">
        <v>7</v>
      </c>
      <c r="R69" s="60"/>
    </row>
    <row r="70" spans="1:18" ht="13.5" customHeight="1">
      <c r="A70" s="10" t="s">
        <v>61</v>
      </c>
      <c r="B70" s="65">
        <f t="shared" si="3"/>
        <v>719</v>
      </c>
      <c r="C70" s="30">
        <f t="shared" si="4"/>
        <v>284</v>
      </c>
      <c r="D70" s="33">
        <v>280</v>
      </c>
      <c r="E70" s="33">
        <v>3</v>
      </c>
      <c r="F70" s="33">
        <v>1</v>
      </c>
      <c r="G70" s="64">
        <f t="shared" si="5"/>
        <v>395</v>
      </c>
      <c r="H70" s="33">
        <v>346</v>
      </c>
      <c r="I70" s="33">
        <v>49</v>
      </c>
      <c r="J70" s="33">
        <v>6</v>
      </c>
      <c r="K70" s="33">
        <v>15</v>
      </c>
      <c r="L70" s="33">
        <v>5</v>
      </c>
      <c r="M70" s="33">
        <v>6</v>
      </c>
      <c r="N70" s="33">
        <v>0</v>
      </c>
      <c r="O70" s="33">
        <v>0</v>
      </c>
      <c r="P70" s="62">
        <v>8</v>
      </c>
      <c r="R70" s="60"/>
    </row>
    <row r="71" spans="1:18" ht="13.5" customHeight="1">
      <c r="A71" s="10" t="s">
        <v>62</v>
      </c>
      <c r="B71" s="65">
        <f t="shared" si="3"/>
        <v>410</v>
      </c>
      <c r="C71" s="30">
        <f t="shared" si="4"/>
        <v>204</v>
      </c>
      <c r="D71" s="33">
        <v>193</v>
      </c>
      <c r="E71" s="33">
        <v>6</v>
      </c>
      <c r="F71" s="33">
        <v>5</v>
      </c>
      <c r="G71" s="64">
        <f t="shared" si="5"/>
        <v>179</v>
      </c>
      <c r="H71" s="33">
        <v>157</v>
      </c>
      <c r="I71" s="33">
        <v>22</v>
      </c>
      <c r="J71" s="33">
        <v>6</v>
      </c>
      <c r="K71" s="33">
        <v>12</v>
      </c>
      <c r="L71" s="33">
        <v>4</v>
      </c>
      <c r="M71" s="33">
        <v>3</v>
      </c>
      <c r="N71" s="33">
        <v>2</v>
      </c>
      <c r="O71" s="33">
        <v>0</v>
      </c>
      <c r="P71" s="62">
        <v>0</v>
      </c>
      <c r="R71" s="60"/>
    </row>
    <row r="72" spans="1:18" ht="13.5" customHeight="1">
      <c r="A72" s="10" t="s">
        <v>63</v>
      </c>
      <c r="B72" s="65">
        <f t="shared" si="3"/>
        <v>603</v>
      </c>
      <c r="C72" s="30">
        <f t="shared" si="4"/>
        <v>254</v>
      </c>
      <c r="D72" s="33">
        <v>237</v>
      </c>
      <c r="E72" s="33">
        <v>13</v>
      </c>
      <c r="F72" s="33">
        <v>4</v>
      </c>
      <c r="G72" s="64">
        <f t="shared" si="5"/>
        <v>289</v>
      </c>
      <c r="H72" s="33">
        <v>250</v>
      </c>
      <c r="I72" s="33">
        <v>39</v>
      </c>
      <c r="J72" s="33">
        <v>10</v>
      </c>
      <c r="K72" s="33">
        <v>25</v>
      </c>
      <c r="L72" s="33">
        <v>7</v>
      </c>
      <c r="M72" s="33">
        <v>8</v>
      </c>
      <c r="N72" s="33">
        <v>0</v>
      </c>
      <c r="O72" s="33">
        <v>0</v>
      </c>
      <c r="P72" s="62">
        <v>10</v>
      </c>
      <c r="R72" s="60"/>
    </row>
    <row r="73" spans="1:18" ht="13.5" customHeight="1">
      <c r="A73" s="10" t="s">
        <v>64</v>
      </c>
      <c r="B73" s="65">
        <f t="shared" si="3"/>
        <v>780</v>
      </c>
      <c r="C73" s="30">
        <f t="shared" si="4"/>
        <v>311</v>
      </c>
      <c r="D73" s="33">
        <v>299</v>
      </c>
      <c r="E73" s="33">
        <v>8</v>
      </c>
      <c r="F73" s="33">
        <v>4</v>
      </c>
      <c r="G73" s="64">
        <f t="shared" si="5"/>
        <v>406</v>
      </c>
      <c r="H73" s="33">
        <v>359</v>
      </c>
      <c r="I73" s="33">
        <v>47</v>
      </c>
      <c r="J73" s="33">
        <v>10</v>
      </c>
      <c r="K73" s="33">
        <v>26</v>
      </c>
      <c r="L73" s="33">
        <v>8</v>
      </c>
      <c r="M73" s="33">
        <v>9</v>
      </c>
      <c r="N73" s="33">
        <v>3</v>
      </c>
      <c r="O73" s="33">
        <v>0</v>
      </c>
      <c r="P73" s="62">
        <v>7</v>
      </c>
      <c r="R73" s="60"/>
    </row>
    <row r="74" spans="1:18" ht="13.5" customHeight="1">
      <c r="A74" s="10" t="s">
        <v>65</v>
      </c>
      <c r="B74" s="65">
        <f t="shared" si="3"/>
        <v>578</v>
      </c>
      <c r="C74" s="30">
        <f t="shared" si="4"/>
        <v>259</v>
      </c>
      <c r="D74" s="33">
        <v>248</v>
      </c>
      <c r="E74" s="33">
        <v>6</v>
      </c>
      <c r="F74" s="33">
        <v>5</v>
      </c>
      <c r="G74" s="64">
        <f t="shared" si="5"/>
        <v>277</v>
      </c>
      <c r="H74" s="33">
        <v>235</v>
      </c>
      <c r="I74" s="33">
        <v>42</v>
      </c>
      <c r="J74" s="33">
        <v>4</v>
      </c>
      <c r="K74" s="33">
        <v>19</v>
      </c>
      <c r="L74" s="33">
        <v>8</v>
      </c>
      <c r="M74" s="33">
        <v>3</v>
      </c>
      <c r="N74" s="33">
        <v>2</v>
      </c>
      <c r="O74" s="33">
        <v>0</v>
      </c>
      <c r="P74" s="62">
        <v>6</v>
      </c>
      <c r="R74" s="60"/>
    </row>
    <row r="75" spans="1:18" ht="13.5" customHeight="1">
      <c r="A75" s="10" t="s">
        <v>66</v>
      </c>
      <c r="B75" s="65">
        <f t="shared" si="3"/>
        <v>366</v>
      </c>
      <c r="C75" s="30">
        <f t="shared" si="4"/>
        <v>146</v>
      </c>
      <c r="D75" s="33">
        <v>141</v>
      </c>
      <c r="E75" s="33">
        <v>5</v>
      </c>
      <c r="F75" s="33">
        <v>0</v>
      </c>
      <c r="G75" s="64">
        <f t="shared" si="5"/>
        <v>187</v>
      </c>
      <c r="H75" s="33">
        <v>172</v>
      </c>
      <c r="I75" s="33">
        <v>15</v>
      </c>
      <c r="J75" s="33">
        <v>3</v>
      </c>
      <c r="K75" s="33">
        <v>16</v>
      </c>
      <c r="L75" s="33">
        <v>10</v>
      </c>
      <c r="M75" s="33">
        <v>0</v>
      </c>
      <c r="N75" s="33">
        <v>1</v>
      </c>
      <c r="O75" s="33">
        <v>0</v>
      </c>
      <c r="P75" s="62">
        <v>3</v>
      </c>
      <c r="R75" s="60"/>
    </row>
    <row r="76" spans="1:18" ht="13.5" customHeight="1">
      <c r="A76" s="10" t="s">
        <v>67</v>
      </c>
      <c r="B76" s="65">
        <f t="shared" si="3"/>
        <v>599</v>
      </c>
      <c r="C76" s="30">
        <f t="shared" si="4"/>
        <v>222</v>
      </c>
      <c r="D76" s="33">
        <v>213</v>
      </c>
      <c r="E76" s="33">
        <v>8</v>
      </c>
      <c r="F76" s="33">
        <v>1</v>
      </c>
      <c r="G76" s="64">
        <f t="shared" si="5"/>
        <v>320</v>
      </c>
      <c r="H76" s="33">
        <v>287</v>
      </c>
      <c r="I76" s="33">
        <v>33</v>
      </c>
      <c r="J76" s="33">
        <v>7</v>
      </c>
      <c r="K76" s="33">
        <v>25</v>
      </c>
      <c r="L76" s="33">
        <v>9</v>
      </c>
      <c r="M76" s="33">
        <v>8</v>
      </c>
      <c r="N76" s="33">
        <v>0</v>
      </c>
      <c r="O76" s="33">
        <v>0</v>
      </c>
      <c r="P76" s="62">
        <v>8</v>
      </c>
      <c r="R76" s="60"/>
    </row>
    <row r="77" spans="1:18" ht="13.5" customHeight="1">
      <c r="A77" s="10" t="s">
        <v>134</v>
      </c>
      <c r="B77" s="65">
        <f t="shared" si="3"/>
        <v>746</v>
      </c>
      <c r="C77" s="30">
        <f t="shared" si="4"/>
        <v>234</v>
      </c>
      <c r="D77" s="33">
        <v>224</v>
      </c>
      <c r="E77" s="33">
        <v>7</v>
      </c>
      <c r="F77" s="33">
        <v>3</v>
      </c>
      <c r="G77" s="64">
        <f t="shared" si="5"/>
        <v>466</v>
      </c>
      <c r="H77" s="33">
        <v>406</v>
      </c>
      <c r="I77" s="33">
        <v>60</v>
      </c>
      <c r="J77" s="33">
        <v>4</v>
      </c>
      <c r="K77" s="33">
        <v>18</v>
      </c>
      <c r="L77" s="33">
        <v>5</v>
      </c>
      <c r="M77" s="33">
        <v>2</v>
      </c>
      <c r="N77" s="33">
        <v>4</v>
      </c>
      <c r="O77" s="33">
        <v>0</v>
      </c>
      <c r="P77" s="62">
        <v>13</v>
      </c>
      <c r="R77" s="60"/>
    </row>
    <row r="78" spans="1:18" ht="13.5" customHeight="1">
      <c r="A78" s="10" t="s">
        <v>68</v>
      </c>
      <c r="B78" s="65">
        <f t="shared" si="3"/>
        <v>521</v>
      </c>
      <c r="C78" s="30">
        <f t="shared" si="4"/>
        <v>125</v>
      </c>
      <c r="D78" s="33">
        <v>122</v>
      </c>
      <c r="E78" s="33">
        <v>2</v>
      </c>
      <c r="F78" s="33">
        <v>1</v>
      </c>
      <c r="G78" s="64">
        <f t="shared" si="5"/>
        <v>363</v>
      </c>
      <c r="H78" s="33">
        <v>332</v>
      </c>
      <c r="I78" s="33">
        <v>31</v>
      </c>
      <c r="J78" s="33">
        <v>3</v>
      </c>
      <c r="K78" s="33">
        <v>15</v>
      </c>
      <c r="L78" s="33">
        <v>6</v>
      </c>
      <c r="M78" s="33">
        <v>5</v>
      </c>
      <c r="N78" s="33">
        <v>0</v>
      </c>
      <c r="O78" s="33">
        <v>0</v>
      </c>
      <c r="P78" s="62">
        <v>4</v>
      </c>
      <c r="R78" s="60"/>
    </row>
    <row r="79" spans="1:18" ht="13.5" customHeight="1">
      <c r="A79" s="10" t="s">
        <v>69</v>
      </c>
      <c r="B79" s="65">
        <f t="shared" si="3"/>
        <v>621</v>
      </c>
      <c r="C79" s="30">
        <f t="shared" si="4"/>
        <v>201</v>
      </c>
      <c r="D79" s="33">
        <v>196</v>
      </c>
      <c r="E79" s="33">
        <v>5</v>
      </c>
      <c r="F79" s="33">
        <v>0</v>
      </c>
      <c r="G79" s="64">
        <f t="shared" si="5"/>
        <v>372</v>
      </c>
      <c r="H79" s="33">
        <v>345</v>
      </c>
      <c r="I79" s="33">
        <v>27</v>
      </c>
      <c r="J79" s="33">
        <v>8</v>
      </c>
      <c r="K79" s="33">
        <v>13</v>
      </c>
      <c r="L79" s="33">
        <v>11</v>
      </c>
      <c r="M79" s="33">
        <v>6</v>
      </c>
      <c r="N79" s="33">
        <v>3</v>
      </c>
      <c r="O79" s="33">
        <v>1</v>
      </c>
      <c r="P79" s="62">
        <v>6</v>
      </c>
      <c r="R79" s="60"/>
    </row>
    <row r="80" spans="1:18" ht="13.5" customHeight="1">
      <c r="A80" s="10" t="s">
        <v>70</v>
      </c>
      <c r="B80" s="65">
        <f t="shared" si="3"/>
        <v>616</v>
      </c>
      <c r="C80" s="30">
        <f t="shared" si="4"/>
        <v>149</v>
      </c>
      <c r="D80" s="33">
        <v>143</v>
      </c>
      <c r="E80" s="33">
        <v>5</v>
      </c>
      <c r="F80" s="33">
        <v>1</v>
      </c>
      <c r="G80" s="64">
        <f t="shared" si="5"/>
        <v>424</v>
      </c>
      <c r="H80" s="33">
        <v>368</v>
      </c>
      <c r="I80" s="33">
        <v>56</v>
      </c>
      <c r="J80" s="33">
        <v>8</v>
      </c>
      <c r="K80" s="33">
        <v>17</v>
      </c>
      <c r="L80" s="33">
        <v>10</v>
      </c>
      <c r="M80" s="33">
        <v>3</v>
      </c>
      <c r="N80" s="33">
        <v>1</v>
      </c>
      <c r="O80" s="33">
        <v>0</v>
      </c>
      <c r="P80" s="62">
        <v>4</v>
      </c>
      <c r="R80" s="60"/>
    </row>
    <row r="81" spans="1:18" ht="13.5" customHeight="1">
      <c r="A81" s="10" t="s">
        <v>71</v>
      </c>
      <c r="B81" s="65">
        <f t="shared" si="3"/>
        <v>471</v>
      </c>
      <c r="C81" s="30">
        <f t="shared" si="4"/>
        <v>101</v>
      </c>
      <c r="D81" s="33">
        <v>91</v>
      </c>
      <c r="E81" s="33">
        <v>7</v>
      </c>
      <c r="F81" s="33">
        <v>3</v>
      </c>
      <c r="G81" s="64">
        <f t="shared" si="5"/>
        <v>329</v>
      </c>
      <c r="H81" s="33">
        <v>285</v>
      </c>
      <c r="I81" s="33">
        <v>44</v>
      </c>
      <c r="J81" s="33">
        <v>8</v>
      </c>
      <c r="K81" s="33">
        <v>16</v>
      </c>
      <c r="L81" s="33">
        <v>9</v>
      </c>
      <c r="M81" s="33">
        <v>3</v>
      </c>
      <c r="N81" s="33">
        <v>1</v>
      </c>
      <c r="O81" s="33">
        <v>0</v>
      </c>
      <c r="P81" s="62">
        <v>4</v>
      </c>
      <c r="R81" s="60"/>
    </row>
    <row r="82" spans="1:18" ht="13.5" customHeight="1">
      <c r="A82" s="10" t="s">
        <v>72</v>
      </c>
      <c r="B82" s="65">
        <f t="shared" si="3"/>
        <v>543</v>
      </c>
      <c r="C82" s="30">
        <f t="shared" si="4"/>
        <v>96</v>
      </c>
      <c r="D82" s="33">
        <v>91</v>
      </c>
      <c r="E82" s="33">
        <v>4</v>
      </c>
      <c r="F82" s="33">
        <v>1</v>
      </c>
      <c r="G82" s="64">
        <f t="shared" si="5"/>
        <v>396</v>
      </c>
      <c r="H82" s="33">
        <v>341</v>
      </c>
      <c r="I82" s="33">
        <v>55</v>
      </c>
      <c r="J82" s="33">
        <v>10</v>
      </c>
      <c r="K82" s="33">
        <v>24</v>
      </c>
      <c r="L82" s="33">
        <v>7</v>
      </c>
      <c r="M82" s="33">
        <v>4</v>
      </c>
      <c r="N82" s="33">
        <v>0</v>
      </c>
      <c r="O82" s="33">
        <v>0</v>
      </c>
      <c r="P82" s="62">
        <v>6</v>
      </c>
      <c r="R82" s="60"/>
    </row>
    <row r="83" spans="1:18" ht="13.5" customHeight="1">
      <c r="A83" s="10" t="s">
        <v>73</v>
      </c>
      <c r="B83" s="65">
        <f t="shared" si="3"/>
        <v>716</v>
      </c>
      <c r="C83" s="30">
        <f t="shared" si="4"/>
        <v>295</v>
      </c>
      <c r="D83" s="33">
        <v>275</v>
      </c>
      <c r="E83" s="33">
        <v>12</v>
      </c>
      <c r="F83" s="33">
        <v>8</v>
      </c>
      <c r="G83" s="64">
        <f t="shared" si="5"/>
        <v>364</v>
      </c>
      <c r="H83" s="33">
        <v>317</v>
      </c>
      <c r="I83" s="33">
        <v>47</v>
      </c>
      <c r="J83" s="33">
        <v>12</v>
      </c>
      <c r="K83" s="33">
        <v>22</v>
      </c>
      <c r="L83" s="33">
        <v>7</v>
      </c>
      <c r="M83" s="33">
        <v>8</v>
      </c>
      <c r="N83" s="33">
        <v>0</v>
      </c>
      <c r="O83" s="33">
        <v>0</v>
      </c>
      <c r="P83" s="62">
        <v>8</v>
      </c>
      <c r="R83" s="60"/>
    </row>
    <row r="84" spans="1:18" ht="13.5" customHeight="1">
      <c r="A84" s="10" t="s">
        <v>74</v>
      </c>
      <c r="B84" s="65">
        <f t="shared" si="3"/>
        <v>571</v>
      </c>
      <c r="C84" s="30">
        <f t="shared" si="4"/>
        <v>313</v>
      </c>
      <c r="D84" s="33">
        <v>297</v>
      </c>
      <c r="E84" s="33">
        <v>13</v>
      </c>
      <c r="F84" s="33">
        <v>3</v>
      </c>
      <c r="G84" s="64">
        <f t="shared" si="5"/>
        <v>203</v>
      </c>
      <c r="H84" s="33">
        <v>188</v>
      </c>
      <c r="I84" s="33">
        <v>15</v>
      </c>
      <c r="J84" s="33">
        <v>15</v>
      </c>
      <c r="K84" s="33">
        <v>14</v>
      </c>
      <c r="L84" s="33">
        <v>10</v>
      </c>
      <c r="M84" s="33">
        <v>8</v>
      </c>
      <c r="N84" s="33">
        <v>0</v>
      </c>
      <c r="O84" s="33">
        <v>0</v>
      </c>
      <c r="P84" s="62">
        <v>8</v>
      </c>
      <c r="R84" s="60"/>
    </row>
    <row r="85" spans="1:18" ht="13.5" customHeight="1">
      <c r="A85" s="10" t="s">
        <v>75</v>
      </c>
      <c r="B85" s="65">
        <f t="shared" si="3"/>
        <v>725</v>
      </c>
      <c r="C85" s="30">
        <f t="shared" si="4"/>
        <v>371</v>
      </c>
      <c r="D85" s="33">
        <v>347</v>
      </c>
      <c r="E85" s="33">
        <v>16</v>
      </c>
      <c r="F85" s="33">
        <v>8</v>
      </c>
      <c r="G85" s="64">
        <f t="shared" si="5"/>
        <v>300</v>
      </c>
      <c r="H85" s="33">
        <v>260</v>
      </c>
      <c r="I85" s="33">
        <v>40</v>
      </c>
      <c r="J85" s="33">
        <v>16</v>
      </c>
      <c r="K85" s="33">
        <v>11</v>
      </c>
      <c r="L85" s="33">
        <v>12</v>
      </c>
      <c r="M85" s="33">
        <v>4</v>
      </c>
      <c r="N85" s="33">
        <v>0</v>
      </c>
      <c r="O85" s="33">
        <v>0</v>
      </c>
      <c r="P85" s="62">
        <v>11</v>
      </c>
      <c r="R85" s="60"/>
    </row>
    <row r="86" spans="1:18" ht="13.5" customHeight="1">
      <c r="A86" s="10" t="s">
        <v>76</v>
      </c>
      <c r="B86" s="65">
        <f t="shared" si="3"/>
        <v>1067</v>
      </c>
      <c r="C86" s="30">
        <f t="shared" si="4"/>
        <v>640</v>
      </c>
      <c r="D86" s="33">
        <v>608</v>
      </c>
      <c r="E86" s="33">
        <v>28</v>
      </c>
      <c r="F86" s="33">
        <v>4</v>
      </c>
      <c r="G86" s="64">
        <f t="shared" si="5"/>
        <v>336</v>
      </c>
      <c r="H86" s="33">
        <v>295</v>
      </c>
      <c r="I86" s="33">
        <v>41</v>
      </c>
      <c r="J86" s="33">
        <v>23</v>
      </c>
      <c r="K86" s="33">
        <v>26</v>
      </c>
      <c r="L86" s="33">
        <v>12</v>
      </c>
      <c r="M86" s="33">
        <v>15</v>
      </c>
      <c r="N86" s="33">
        <v>0</v>
      </c>
      <c r="O86" s="33">
        <v>0</v>
      </c>
      <c r="P86" s="62">
        <v>15</v>
      </c>
      <c r="R86" s="60"/>
    </row>
    <row r="87" spans="1:18" ht="13.5" customHeight="1">
      <c r="A87" s="10" t="s">
        <v>77</v>
      </c>
      <c r="B87" s="65">
        <f t="shared" si="3"/>
        <v>725</v>
      </c>
      <c r="C87" s="30">
        <f t="shared" si="4"/>
        <v>387</v>
      </c>
      <c r="D87" s="33">
        <v>368</v>
      </c>
      <c r="E87" s="33">
        <v>12</v>
      </c>
      <c r="F87" s="33">
        <v>7</v>
      </c>
      <c r="G87" s="64">
        <f t="shared" si="5"/>
        <v>282</v>
      </c>
      <c r="H87" s="33">
        <v>239</v>
      </c>
      <c r="I87" s="33">
        <v>43</v>
      </c>
      <c r="J87" s="33">
        <v>22</v>
      </c>
      <c r="K87" s="33">
        <v>18</v>
      </c>
      <c r="L87" s="33">
        <v>10</v>
      </c>
      <c r="M87" s="33">
        <v>3</v>
      </c>
      <c r="N87" s="33">
        <v>0</v>
      </c>
      <c r="O87" s="33">
        <v>0</v>
      </c>
      <c r="P87" s="62">
        <v>3</v>
      </c>
      <c r="R87" s="60"/>
    </row>
    <row r="88" spans="1:18" ht="13.5" customHeight="1">
      <c r="A88" s="10" t="s">
        <v>78</v>
      </c>
      <c r="B88" s="65">
        <f t="shared" si="3"/>
        <v>304</v>
      </c>
      <c r="C88" s="30">
        <f t="shared" si="4"/>
        <v>114</v>
      </c>
      <c r="D88" s="33">
        <v>105</v>
      </c>
      <c r="E88" s="33">
        <v>6</v>
      </c>
      <c r="F88" s="33">
        <v>3</v>
      </c>
      <c r="G88" s="64">
        <f t="shared" si="5"/>
        <v>165</v>
      </c>
      <c r="H88" s="33">
        <v>145</v>
      </c>
      <c r="I88" s="33">
        <v>20</v>
      </c>
      <c r="J88" s="33">
        <v>9</v>
      </c>
      <c r="K88" s="33">
        <v>9</v>
      </c>
      <c r="L88" s="33">
        <v>2</v>
      </c>
      <c r="M88" s="33">
        <v>4</v>
      </c>
      <c r="N88" s="33">
        <v>0</v>
      </c>
      <c r="O88" s="33">
        <v>0</v>
      </c>
      <c r="P88" s="62">
        <v>1</v>
      </c>
      <c r="R88" s="60"/>
    </row>
    <row r="89" spans="1:18" ht="13.5" customHeight="1">
      <c r="A89" s="10" t="s">
        <v>79</v>
      </c>
      <c r="B89" s="65">
        <f t="shared" si="3"/>
        <v>768</v>
      </c>
      <c r="C89" s="30">
        <f t="shared" si="4"/>
        <v>227</v>
      </c>
      <c r="D89" s="33">
        <v>207</v>
      </c>
      <c r="E89" s="33">
        <v>13</v>
      </c>
      <c r="F89" s="33">
        <v>7</v>
      </c>
      <c r="G89" s="64">
        <f t="shared" si="5"/>
        <v>471</v>
      </c>
      <c r="H89" s="33">
        <v>373</v>
      </c>
      <c r="I89" s="33">
        <v>98</v>
      </c>
      <c r="J89" s="33">
        <v>20</v>
      </c>
      <c r="K89" s="33">
        <v>25</v>
      </c>
      <c r="L89" s="33">
        <v>15</v>
      </c>
      <c r="M89" s="33">
        <v>3</v>
      </c>
      <c r="N89" s="33">
        <v>0</v>
      </c>
      <c r="O89" s="33">
        <v>0</v>
      </c>
      <c r="P89" s="62">
        <v>7</v>
      </c>
      <c r="R89" s="60"/>
    </row>
    <row r="90" spans="1:18" ht="13.5" customHeight="1">
      <c r="A90" s="10" t="s">
        <v>80</v>
      </c>
      <c r="B90" s="65">
        <f t="shared" si="3"/>
        <v>624</v>
      </c>
      <c r="C90" s="30">
        <f t="shared" si="4"/>
        <v>236</v>
      </c>
      <c r="D90" s="33">
        <v>218</v>
      </c>
      <c r="E90" s="33">
        <v>15</v>
      </c>
      <c r="F90" s="33">
        <v>3</v>
      </c>
      <c r="G90" s="64">
        <f t="shared" si="5"/>
        <v>335</v>
      </c>
      <c r="H90" s="33">
        <v>274</v>
      </c>
      <c r="I90" s="33">
        <v>61</v>
      </c>
      <c r="J90" s="33">
        <v>9</v>
      </c>
      <c r="K90" s="33">
        <v>23</v>
      </c>
      <c r="L90" s="33">
        <v>12</v>
      </c>
      <c r="M90" s="33">
        <v>3</v>
      </c>
      <c r="N90" s="33">
        <v>0</v>
      </c>
      <c r="O90" s="33">
        <v>0</v>
      </c>
      <c r="P90" s="62">
        <v>6</v>
      </c>
      <c r="R90" s="60"/>
    </row>
    <row r="91" spans="1:18" ht="13.5" customHeight="1">
      <c r="A91" s="10" t="s">
        <v>81</v>
      </c>
      <c r="B91" s="65">
        <f t="shared" si="3"/>
        <v>583</v>
      </c>
      <c r="C91" s="30">
        <f t="shared" si="4"/>
        <v>185</v>
      </c>
      <c r="D91" s="33">
        <v>179</v>
      </c>
      <c r="E91" s="33">
        <v>4</v>
      </c>
      <c r="F91" s="33">
        <v>2</v>
      </c>
      <c r="G91" s="64">
        <f t="shared" si="5"/>
        <v>357</v>
      </c>
      <c r="H91" s="33">
        <v>298</v>
      </c>
      <c r="I91" s="33">
        <v>59</v>
      </c>
      <c r="J91" s="33">
        <v>10</v>
      </c>
      <c r="K91" s="33">
        <v>9</v>
      </c>
      <c r="L91" s="33">
        <v>12</v>
      </c>
      <c r="M91" s="33">
        <v>4</v>
      </c>
      <c r="N91" s="33">
        <v>1</v>
      </c>
      <c r="O91" s="33">
        <v>0</v>
      </c>
      <c r="P91" s="62">
        <v>5</v>
      </c>
      <c r="R91" s="60"/>
    </row>
    <row r="92" spans="1:18" ht="13.5" customHeight="1">
      <c r="A92" s="10" t="s">
        <v>82</v>
      </c>
      <c r="B92" s="65">
        <f t="shared" si="3"/>
        <v>495</v>
      </c>
      <c r="C92" s="30">
        <f t="shared" si="4"/>
        <v>127</v>
      </c>
      <c r="D92" s="33">
        <v>125</v>
      </c>
      <c r="E92" s="33">
        <v>2</v>
      </c>
      <c r="F92" s="33">
        <v>0</v>
      </c>
      <c r="G92" s="64">
        <f t="shared" si="5"/>
        <v>338</v>
      </c>
      <c r="H92" s="33">
        <v>281</v>
      </c>
      <c r="I92" s="33">
        <v>57</v>
      </c>
      <c r="J92" s="33">
        <v>7</v>
      </c>
      <c r="K92" s="33">
        <v>10</v>
      </c>
      <c r="L92" s="33">
        <v>3</v>
      </c>
      <c r="M92" s="33">
        <v>5</v>
      </c>
      <c r="N92" s="33">
        <v>0</v>
      </c>
      <c r="O92" s="33">
        <v>0</v>
      </c>
      <c r="P92" s="62">
        <v>5</v>
      </c>
      <c r="R92" s="60"/>
    </row>
    <row r="93" spans="1:18" ht="13.5" customHeight="1">
      <c r="A93" s="10" t="s">
        <v>83</v>
      </c>
      <c r="B93" s="65">
        <f t="shared" si="3"/>
        <v>518</v>
      </c>
      <c r="C93" s="30">
        <f t="shared" si="4"/>
        <v>193</v>
      </c>
      <c r="D93" s="33">
        <v>180</v>
      </c>
      <c r="E93" s="33">
        <v>9</v>
      </c>
      <c r="F93" s="33">
        <v>4</v>
      </c>
      <c r="G93" s="64">
        <f t="shared" si="5"/>
        <v>285</v>
      </c>
      <c r="H93" s="33">
        <v>246</v>
      </c>
      <c r="I93" s="33">
        <v>39</v>
      </c>
      <c r="J93" s="33">
        <v>3</v>
      </c>
      <c r="K93" s="33">
        <v>21</v>
      </c>
      <c r="L93" s="33">
        <v>6</v>
      </c>
      <c r="M93" s="33">
        <v>1</v>
      </c>
      <c r="N93" s="33">
        <v>3</v>
      </c>
      <c r="O93" s="33">
        <v>0</v>
      </c>
      <c r="P93" s="62">
        <v>6</v>
      </c>
      <c r="R93" s="60"/>
    </row>
    <row r="94" spans="1:18" ht="13.5" customHeight="1">
      <c r="A94" s="10" t="s">
        <v>84</v>
      </c>
      <c r="B94" s="65">
        <f t="shared" si="3"/>
        <v>493</v>
      </c>
      <c r="C94" s="30">
        <f t="shared" si="4"/>
        <v>161</v>
      </c>
      <c r="D94" s="33">
        <v>154</v>
      </c>
      <c r="E94" s="33">
        <v>7</v>
      </c>
      <c r="F94" s="33">
        <v>0</v>
      </c>
      <c r="G94" s="64">
        <f t="shared" si="5"/>
        <v>291</v>
      </c>
      <c r="H94" s="33">
        <v>260</v>
      </c>
      <c r="I94" s="33">
        <v>31</v>
      </c>
      <c r="J94" s="33">
        <v>2</v>
      </c>
      <c r="K94" s="33">
        <v>27</v>
      </c>
      <c r="L94" s="33">
        <v>5</v>
      </c>
      <c r="M94" s="33">
        <v>2</v>
      </c>
      <c r="N94" s="33">
        <v>2</v>
      </c>
      <c r="O94" s="33">
        <v>0</v>
      </c>
      <c r="P94" s="62">
        <v>3</v>
      </c>
      <c r="R94" s="60"/>
    </row>
    <row r="95" spans="1:18" ht="13.5" customHeight="1">
      <c r="A95" s="10" t="s">
        <v>85</v>
      </c>
      <c r="B95" s="65">
        <f t="shared" si="3"/>
        <v>522</v>
      </c>
      <c r="C95" s="30">
        <f t="shared" si="4"/>
        <v>119</v>
      </c>
      <c r="D95" s="33">
        <v>116</v>
      </c>
      <c r="E95" s="33">
        <v>3</v>
      </c>
      <c r="F95" s="33">
        <v>0</v>
      </c>
      <c r="G95" s="64">
        <f t="shared" si="5"/>
        <v>362</v>
      </c>
      <c r="H95" s="33">
        <v>329</v>
      </c>
      <c r="I95" s="33">
        <v>33</v>
      </c>
      <c r="J95" s="33">
        <v>6</v>
      </c>
      <c r="K95" s="33">
        <v>18</v>
      </c>
      <c r="L95" s="33">
        <v>5</v>
      </c>
      <c r="M95" s="33">
        <v>2</v>
      </c>
      <c r="N95" s="33">
        <v>3</v>
      </c>
      <c r="O95" s="33">
        <v>0</v>
      </c>
      <c r="P95" s="62">
        <v>7</v>
      </c>
      <c r="R95" s="60"/>
    </row>
    <row r="96" spans="1:18" ht="13.5" customHeight="1">
      <c r="A96" s="10" t="s">
        <v>86</v>
      </c>
      <c r="B96" s="65">
        <f t="shared" si="3"/>
        <v>525</v>
      </c>
      <c r="C96" s="30">
        <f t="shared" si="4"/>
        <v>157</v>
      </c>
      <c r="D96" s="33">
        <v>143</v>
      </c>
      <c r="E96" s="33">
        <v>7</v>
      </c>
      <c r="F96" s="33">
        <v>7</v>
      </c>
      <c r="G96" s="64">
        <f t="shared" si="5"/>
        <v>342</v>
      </c>
      <c r="H96" s="33">
        <v>283</v>
      </c>
      <c r="I96" s="33">
        <v>59</v>
      </c>
      <c r="J96" s="33">
        <v>6</v>
      </c>
      <c r="K96" s="33">
        <v>7</v>
      </c>
      <c r="L96" s="33">
        <v>2</v>
      </c>
      <c r="M96" s="33">
        <v>5</v>
      </c>
      <c r="N96" s="33">
        <v>1</v>
      </c>
      <c r="O96" s="33">
        <v>0</v>
      </c>
      <c r="P96" s="62">
        <v>5</v>
      </c>
      <c r="R96" s="60"/>
    </row>
    <row r="97" spans="1:18" ht="13.5" customHeight="1">
      <c r="A97" s="10" t="s">
        <v>87</v>
      </c>
      <c r="B97" s="65">
        <f t="shared" si="3"/>
        <v>859</v>
      </c>
      <c r="C97" s="30">
        <f t="shared" si="4"/>
        <v>281</v>
      </c>
      <c r="D97" s="33">
        <v>266</v>
      </c>
      <c r="E97" s="33">
        <v>11</v>
      </c>
      <c r="F97" s="33">
        <v>4</v>
      </c>
      <c r="G97" s="64">
        <f t="shared" si="5"/>
        <v>536</v>
      </c>
      <c r="H97" s="33">
        <v>456</v>
      </c>
      <c r="I97" s="33">
        <v>80</v>
      </c>
      <c r="J97" s="33">
        <v>8</v>
      </c>
      <c r="K97" s="33">
        <v>14</v>
      </c>
      <c r="L97" s="33">
        <v>6</v>
      </c>
      <c r="M97" s="33">
        <v>6</v>
      </c>
      <c r="N97" s="33">
        <v>0</v>
      </c>
      <c r="O97" s="33">
        <v>0</v>
      </c>
      <c r="P97" s="62">
        <v>8</v>
      </c>
      <c r="R97" s="60"/>
    </row>
    <row r="98" spans="1:18" ht="13.5" customHeight="1">
      <c r="A98" s="10" t="s">
        <v>88</v>
      </c>
      <c r="B98" s="65">
        <f t="shared" si="3"/>
        <v>265</v>
      </c>
      <c r="C98" s="30">
        <f t="shared" si="4"/>
        <v>45</v>
      </c>
      <c r="D98" s="33">
        <v>43</v>
      </c>
      <c r="E98" s="33">
        <v>2</v>
      </c>
      <c r="F98" s="33">
        <v>0</v>
      </c>
      <c r="G98" s="64">
        <f t="shared" si="5"/>
        <v>200</v>
      </c>
      <c r="H98" s="33">
        <v>174</v>
      </c>
      <c r="I98" s="33">
        <v>26</v>
      </c>
      <c r="J98" s="33">
        <v>2</v>
      </c>
      <c r="K98" s="33">
        <v>10</v>
      </c>
      <c r="L98" s="33">
        <v>3</v>
      </c>
      <c r="M98" s="33">
        <v>2</v>
      </c>
      <c r="N98" s="33">
        <v>1</v>
      </c>
      <c r="O98" s="33">
        <v>0</v>
      </c>
      <c r="P98" s="62">
        <v>2</v>
      </c>
      <c r="R98" s="60"/>
    </row>
    <row r="99" spans="1:18" ht="13.5" customHeight="1">
      <c r="A99" s="10" t="s">
        <v>138</v>
      </c>
      <c r="B99" s="65">
        <f t="shared" si="3"/>
        <v>334</v>
      </c>
      <c r="C99" s="30">
        <f t="shared" si="4"/>
        <v>84</v>
      </c>
      <c r="D99" s="33">
        <v>80</v>
      </c>
      <c r="E99" s="33">
        <v>4</v>
      </c>
      <c r="F99" s="33">
        <v>0</v>
      </c>
      <c r="G99" s="64">
        <f t="shared" si="5"/>
        <v>229</v>
      </c>
      <c r="H99" s="33">
        <v>200</v>
      </c>
      <c r="I99" s="33">
        <v>29</v>
      </c>
      <c r="J99" s="33">
        <v>7</v>
      </c>
      <c r="K99" s="33">
        <v>8</v>
      </c>
      <c r="L99" s="33">
        <v>0</v>
      </c>
      <c r="M99" s="33">
        <v>0</v>
      </c>
      <c r="N99" s="33">
        <v>0</v>
      </c>
      <c r="O99" s="33">
        <v>0</v>
      </c>
      <c r="P99" s="62">
        <v>6</v>
      </c>
      <c r="R99" s="60"/>
    </row>
    <row r="100" spans="1:18" ht="13.5" customHeight="1">
      <c r="A100" s="10" t="s">
        <v>89</v>
      </c>
      <c r="B100" s="65">
        <f t="shared" si="3"/>
        <v>582</v>
      </c>
      <c r="C100" s="30">
        <f t="shared" si="4"/>
        <v>115</v>
      </c>
      <c r="D100" s="33">
        <v>107</v>
      </c>
      <c r="E100" s="33">
        <v>6</v>
      </c>
      <c r="F100" s="33">
        <v>2</v>
      </c>
      <c r="G100" s="64">
        <f t="shared" si="5"/>
        <v>433</v>
      </c>
      <c r="H100" s="33">
        <v>379</v>
      </c>
      <c r="I100" s="33">
        <v>54</v>
      </c>
      <c r="J100" s="33">
        <v>8</v>
      </c>
      <c r="K100" s="33">
        <v>13</v>
      </c>
      <c r="L100" s="33">
        <v>5</v>
      </c>
      <c r="M100" s="33">
        <v>3</v>
      </c>
      <c r="N100" s="33">
        <v>2</v>
      </c>
      <c r="O100" s="33">
        <v>0</v>
      </c>
      <c r="P100" s="62">
        <v>3</v>
      </c>
      <c r="R100" s="60"/>
    </row>
    <row r="101" spans="1:18" ht="13.5" customHeight="1">
      <c r="A101" s="10" t="s">
        <v>90</v>
      </c>
      <c r="B101" s="65">
        <f t="shared" si="3"/>
        <v>426</v>
      </c>
      <c r="C101" s="30">
        <f t="shared" si="4"/>
        <v>154</v>
      </c>
      <c r="D101" s="33">
        <v>143</v>
      </c>
      <c r="E101" s="33">
        <v>9</v>
      </c>
      <c r="F101" s="33">
        <v>2</v>
      </c>
      <c r="G101" s="64">
        <f t="shared" si="5"/>
        <v>239</v>
      </c>
      <c r="H101" s="33">
        <v>217</v>
      </c>
      <c r="I101" s="33">
        <v>22</v>
      </c>
      <c r="J101" s="33">
        <v>1</v>
      </c>
      <c r="K101" s="33">
        <v>19</v>
      </c>
      <c r="L101" s="33">
        <v>7</v>
      </c>
      <c r="M101" s="33">
        <v>3</v>
      </c>
      <c r="N101" s="33">
        <v>0</v>
      </c>
      <c r="O101" s="33">
        <v>0</v>
      </c>
      <c r="P101" s="62">
        <v>3</v>
      </c>
      <c r="R101" s="60"/>
    </row>
    <row r="102" spans="1:18" ht="13.5" customHeight="1">
      <c r="A102" s="10" t="s">
        <v>91</v>
      </c>
      <c r="B102" s="65">
        <f t="shared" si="3"/>
        <v>479</v>
      </c>
      <c r="C102" s="30">
        <f t="shared" si="4"/>
        <v>125</v>
      </c>
      <c r="D102" s="33">
        <v>120</v>
      </c>
      <c r="E102" s="33">
        <v>4</v>
      </c>
      <c r="F102" s="33">
        <v>1</v>
      </c>
      <c r="G102" s="64">
        <f t="shared" si="5"/>
        <v>330</v>
      </c>
      <c r="H102" s="33">
        <v>283</v>
      </c>
      <c r="I102" s="33">
        <v>47</v>
      </c>
      <c r="J102" s="33">
        <v>5</v>
      </c>
      <c r="K102" s="33">
        <v>9</v>
      </c>
      <c r="L102" s="33">
        <v>2</v>
      </c>
      <c r="M102" s="33">
        <v>3</v>
      </c>
      <c r="N102" s="33">
        <v>0</v>
      </c>
      <c r="O102" s="33">
        <v>0</v>
      </c>
      <c r="P102" s="62">
        <v>5</v>
      </c>
      <c r="R102" s="60"/>
    </row>
    <row r="103" spans="1:18" ht="13.5" customHeight="1">
      <c r="A103" s="10" t="s">
        <v>92</v>
      </c>
      <c r="B103" s="65">
        <f t="shared" si="3"/>
        <v>775</v>
      </c>
      <c r="C103" s="30">
        <f t="shared" si="4"/>
        <v>319</v>
      </c>
      <c r="D103" s="33">
        <v>295</v>
      </c>
      <c r="E103" s="33">
        <v>14</v>
      </c>
      <c r="F103" s="33">
        <v>10</v>
      </c>
      <c r="G103" s="64">
        <f t="shared" si="5"/>
        <v>399</v>
      </c>
      <c r="H103" s="33">
        <v>337</v>
      </c>
      <c r="I103" s="33">
        <v>62</v>
      </c>
      <c r="J103" s="33">
        <v>14</v>
      </c>
      <c r="K103" s="33">
        <v>19</v>
      </c>
      <c r="L103" s="33">
        <v>9</v>
      </c>
      <c r="M103" s="33">
        <v>9</v>
      </c>
      <c r="N103" s="33">
        <v>1</v>
      </c>
      <c r="O103" s="33">
        <v>0</v>
      </c>
      <c r="P103" s="62">
        <v>5</v>
      </c>
      <c r="R103" s="60"/>
    </row>
    <row r="104" spans="1:18" ht="13.5" customHeight="1">
      <c r="A104" s="10" t="s">
        <v>93</v>
      </c>
      <c r="B104" s="65">
        <f t="shared" si="3"/>
        <v>768</v>
      </c>
      <c r="C104" s="30">
        <f t="shared" si="4"/>
        <v>242</v>
      </c>
      <c r="D104" s="33">
        <v>228</v>
      </c>
      <c r="E104" s="33">
        <v>10</v>
      </c>
      <c r="F104" s="33">
        <v>4</v>
      </c>
      <c r="G104" s="64">
        <f t="shared" si="5"/>
        <v>467</v>
      </c>
      <c r="H104" s="33">
        <v>408</v>
      </c>
      <c r="I104" s="33">
        <v>59</v>
      </c>
      <c r="J104" s="33">
        <v>10</v>
      </c>
      <c r="K104" s="33">
        <v>24</v>
      </c>
      <c r="L104" s="33">
        <v>6</v>
      </c>
      <c r="M104" s="33">
        <v>4</v>
      </c>
      <c r="N104" s="33">
        <v>3</v>
      </c>
      <c r="O104" s="33">
        <v>0</v>
      </c>
      <c r="P104" s="62">
        <v>12</v>
      </c>
      <c r="R104" s="60"/>
    </row>
    <row r="105" spans="1:18" ht="13.5" customHeight="1">
      <c r="A105" s="10" t="s">
        <v>94</v>
      </c>
      <c r="B105" s="65">
        <f t="shared" si="3"/>
        <v>860</v>
      </c>
      <c r="C105" s="30">
        <f t="shared" si="4"/>
        <v>259</v>
      </c>
      <c r="D105" s="33">
        <v>243</v>
      </c>
      <c r="E105" s="33">
        <v>7</v>
      </c>
      <c r="F105" s="33">
        <v>9</v>
      </c>
      <c r="G105" s="64">
        <f t="shared" si="5"/>
        <v>544</v>
      </c>
      <c r="H105" s="33">
        <v>484</v>
      </c>
      <c r="I105" s="33">
        <v>60</v>
      </c>
      <c r="J105" s="33">
        <v>5</v>
      </c>
      <c r="K105" s="33">
        <v>25</v>
      </c>
      <c r="L105" s="33">
        <v>12</v>
      </c>
      <c r="M105" s="33">
        <v>8</v>
      </c>
      <c r="N105" s="33">
        <v>1</v>
      </c>
      <c r="O105" s="33">
        <v>0</v>
      </c>
      <c r="P105" s="62">
        <v>6</v>
      </c>
      <c r="R105" s="60"/>
    </row>
    <row r="106" spans="1:16" ht="13.5" customHeight="1">
      <c r="A106" s="11" t="s">
        <v>109</v>
      </c>
      <c r="B106" s="34">
        <f aca="true" t="shared" si="6" ref="B106:P106">SUM(B3:B105)</f>
        <v>54810</v>
      </c>
      <c r="C106" s="35">
        <f t="shared" si="6"/>
        <v>19091</v>
      </c>
      <c r="D106" s="36">
        <f t="shared" si="6"/>
        <v>18112</v>
      </c>
      <c r="E106" s="36">
        <f t="shared" si="6"/>
        <v>704</v>
      </c>
      <c r="F106" s="36">
        <f t="shared" si="6"/>
        <v>275</v>
      </c>
      <c r="G106" s="34">
        <f t="shared" si="6"/>
        <v>31594</v>
      </c>
      <c r="H106" s="36">
        <f t="shared" si="6"/>
        <v>27516</v>
      </c>
      <c r="I106" s="36">
        <f t="shared" si="6"/>
        <v>4078</v>
      </c>
      <c r="J106" s="36">
        <f t="shared" si="6"/>
        <v>757</v>
      </c>
      <c r="K106" s="36">
        <f t="shared" si="6"/>
        <v>1601</v>
      </c>
      <c r="L106" s="36">
        <f t="shared" si="6"/>
        <v>602</v>
      </c>
      <c r="M106" s="36">
        <f t="shared" si="6"/>
        <v>485</v>
      </c>
      <c r="N106" s="36">
        <f t="shared" si="6"/>
        <v>95</v>
      </c>
      <c r="O106" s="36">
        <f t="shared" si="6"/>
        <v>9</v>
      </c>
      <c r="P106" s="66">
        <f t="shared" si="6"/>
        <v>576</v>
      </c>
    </row>
    <row r="107" spans="4:15" ht="13.5" customHeight="1">
      <c r="D107" s="39"/>
      <c r="E107" s="39"/>
      <c r="F107" s="39"/>
      <c r="G107" s="40"/>
      <c r="H107" s="39"/>
      <c r="I107" s="39"/>
      <c r="J107" s="39"/>
      <c r="K107" s="39"/>
      <c r="L107" s="39"/>
      <c r="M107" s="39"/>
      <c r="N107" s="39"/>
      <c r="O107" s="39"/>
    </row>
    <row r="108" spans="4:15" ht="13.5" customHeight="1">
      <c r="D108" s="39"/>
      <c r="E108" s="39"/>
      <c r="F108" s="39"/>
      <c r="G108" s="40"/>
      <c r="H108" s="39"/>
      <c r="I108" s="39"/>
      <c r="J108" s="39"/>
      <c r="K108" s="39"/>
      <c r="L108" s="39"/>
      <c r="M108" s="39"/>
      <c r="N108" s="39"/>
      <c r="O108" s="39"/>
    </row>
    <row r="109" spans="4:15" ht="11.25">
      <c r="D109" s="39"/>
      <c r="E109" s="39"/>
      <c r="F109" s="39"/>
      <c r="G109" s="40"/>
      <c r="H109" s="39"/>
      <c r="I109" s="39"/>
      <c r="J109" s="39"/>
      <c r="K109" s="39"/>
      <c r="L109" s="39"/>
      <c r="M109" s="39"/>
      <c r="N109" s="39"/>
      <c r="O109" s="39"/>
    </row>
    <row r="110" spans="13:15" ht="11.25">
      <c r="M110" s="38"/>
      <c r="N110" s="38"/>
      <c r="O110" s="38"/>
    </row>
  </sheetData>
  <sheetProtection/>
  <printOptions gridLines="1"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98"/>
  <sheetViews>
    <sheetView view="pageLayout" workbookViewId="0" topLeftCell="A1">
      <selection activeCell="H87" sqref="H87"/>
    </sheetView>
  </sheetViews>
  <sheetFormatPr defaultColWidth="9.140625" defaultRowHeight="12.75"/>
  <cols>
    <col min="1" max="1" width="20.7109375" style="0" customWidth="1"/>
    <col min="2" max="13" width="5.7109375" style="0" customWidth="1"/>
  </cols>
  <sheetData>
    <row r="2" spans="1:6" ht="54.75" customHeight="1">
      <c r="A2" s="5" t="s">
        <v>182</v>
      </c>
      <c r="B2" s="6" t="s">
        <v>100</v>
      </c>
      <c r="C2" s="6" t="s">
        <v>242</v>
      </c>
      <c r="D2" s="6" t="s">
        <v>243</v>
      </c>
      <c r="E2" s="58" t="s">
        <v>128</v>
      </c>
      <c r="F2" s="58" t="s">
        <v>101</v>
      </c>
    </row>
    <row r="3" spans="1:6" ht="12.75">
      <c r="A3" s="16" t="s">
        <v>120</v>
      </c>
      <c r="B3" s="16"/>
      <c r="C3" s="15" t="s">
        <v>106</v>
      </c>
      <c r="D3" s="15" t="s">
        <v>106</v>
      </c>
      <c r="E3" s="18" t="s">
        <v>122</v>
      </c>
      <c r="F3" s="9"/>
    </row>
    <row r="4" spans="1:7" ht="12.75">
      <c r="A4" s="10" t="s">
        <v>135</v>
      </c>
      <c r="B4" s="30">
        <f>SUM(C4+D4+E4+F4)</f>
        <v>418</v>
      </c>
      <c r="C4" s="62">
        <v>180</v>
      </c>
      <c r="D4" s="62">
        <v>163</v>
      </c>
      <c r="E4" s="62">
        <v>1</v>
      </c>
      <c r="F4" s="62">
        <v>74</v>
      </c>
      <c r="G4" s="60"/>
    </row>
    <row r="5" spans="1:6" ht="12.75">
      <c r="A5" s="11" t="s">
        <v>118</v>
      </c>
      <c r="B5" s="30">
        <f>SUM(B4)</f>
        <v>418</v>
      </c>
      <c r="C5" s="30">
        <f>SUM(C4)</f>
        <v>180</v>
      </c>
      <c r="D5" s="30">
        <f>SUM(D4)</f>
        <v>163</v>
      </c>
      <c r="E5" s="30">
        <f>SUM(E4)</f>
        <v>1</v>
      </c>
      <c r="F5" s="30">
        <f>SUM(F4)</f>
        <v>74</v>
      </c>
    </row>
    <row r="6" spans="1:5" ht="12.75">
      <c r="A6" s="25"/>
      <c r="B6" s="14"/>
      <c r="C6" s="26"/>
      <c r="D6" s="26"/>
      <c r="E6" s="26"/>
    </row>
    <row r="7" spans="1:5" ht="54.75" customHeight="1">
      <c r="A7" s="5" t="s">
        <v>183</v>
      </c>
      <c r="B7" s="6" t="s">
        <v>100</v>
      </c>
      <c r="C7" s="6" t="s">
        <v>244</v>
      </c>
      <c r="D7" s="58" t="s">
        <v>128</v>
      </c>
      <c r="E7" s="58" t="s">
        <v>101</v>
      </c>
    </row>
    <row r="8" spans="1:5" ht="12.75">
      <c r="A8" s="16" t="s">
        <v>107</v>
      </c>
      <c r="B8" s="16"/>
      <c r="C8" s="12" t="s">
        <v>106</v>
      </c>
      <c r="D8" s="18" t="s">
        <v>122</v>
      </c>
      <c r="E8" s="9"/>
    </row>
    <row r="9" spans="1:6" ht="12.75">
      <c r="A9" s="10" t="s">
        <v>135</v>
      </c>
      <c r="B9" s="30">
        <f>SUM(C9+D9+E9)</f>
        <v>209</v>
      </c>
      <c r="C9" s="62">
        <v>170</v>
      </c>
      <c r="D9" s="62">
        <v>1</v>
      </c>
      <c r="E9" s="62">
        <v>38</v>
      </c>
      <c r="F9" s="60"/>
    </row>
    <row r="10" spans="1:5" ht="12.75">
      <c r="A10" s="11" t="s">
        <v>118</v>
      </c>
      <c r="B10" s="30">
        <f>SUM(B9)</f>
        <v>209</v>
      </c>
      <c r="C10" s="30">
        <f>SUM(C9)</f>
        <v>170</v>
      </c>
      <c r="D10" s="30">
        <f>SUM(D9)</f>
        <v>1</v>
      </c>
      <c r="E10" s="30">
        <f>SUM(E9)</f>
        <v>38</v>
      </c>
    </row>
    <row r="11" spans="1:5" ht="12.75">
      <c r="A11" s="25"/>
      <c r="B11" s="14"/>
      <c r="C11" s="26"/>
      <c r="D11" s="26"/>
      <c r="E11" s="26"/>
    </row>
    <row r="12" spans="1:5" ht="54.75" customHeight="1">
      <c r="A12" s="5" t="s">
        <v>184</v>
      </c>
      <c r="B12" s="6" t="s">
        <v>100</v>
      </c>
      <c r="C12" s="6" t="s">
        <v>245</v>
      </c>
      <c r="D12" s="58" t="s">
        <v>186</v>
      </c>
      <c r="E12" s="58" t="s">
        <v>101</v>
      </c>
    </row>
    <row r="13" spans="1:5" ht="35.25" customHeight="1">
      <c r="A13" s="70" t="s">
        <v>187</v>
      </c>
      <c r="B13" s="16"/>
      <c r="C13" s="12"/>
      <c r="D13" s="18"/>
      <c r="E13" s="9"/>
    </row>
    <row r="14" spans="1:6" ht="12.75">
      <c r="A14" s="10" t="s">
        <v>185</v>
      </c>
      <c r="B14" s="41">
        <f>SUM(C14+D14+E14)</f>
        <v>517</v>
      </c>
      <c r="C14" s="69">
        <v>374</v>
      </c>
      <c r="D14" s="69">
        <v>72</v>
      </c>
      <c r="E14" s="69">
        <v>71</v>
      </c>
      <c r="F14" s="60"/>
    </row>
    <row r="15" spans="1:5" ht="12.75">
      <c r="A15" s="11" t="s">
        <v>118</v>
      </c>
      <c r="B15" s="41">
        <f>SUM(B14)</f>
        <v>517</v>
      </c>
      <c r="C15" s="41">
        <f>SUM(C14)</f>
        <v>374</v>
      </c>
      <c r="D15" s="41">
        <f>SUM(D14)</f>
        <v>72</v>
      </c>
      <c r="E15" s="41">
        <f>SUM(E14)</f>
        <v>71</v>
      </c>
    </row>
    <row r="16" spans="1:5" ht="12.75">
      <c r="A16" s="25"/>
      <c r="B16" s="14"/>
      <c r="C16" s="26"/>
      <c r="D16" s="26"/>
      <c r="E16" s="26"/>
    </row>
    <row r="17" spans="1:5" ht="54.75" customHeight="1">
      <c r="A17" s="5" t="s">
        <v>177</v>
      </c>
      <c r="B17" s="6" t="s">
        <v>100</v>
      </c>
      <c r="C17" s="6" t="s">
        <v>246</v>
      </c>
      <c r="D17" s="58" t="s">
        <v>128</v>
      </c>
      <c r="E17" s="58" t="s">
        <v>101</v>
      </c>
    </row>
    <row r="18" spans="1:5" ht="12.75">
      <c r="A18" s="16" t="s">
        <v>107</v>
      </c>
      <c r="B18" s="16"/>
      <c r="C18" s="12" t="s">
        <v>106</v>
      </c>
      <c r="D18" s="18" t="s">
        <v>122</v>
      </c>
      <c r="E18" s="9"/>
    </row>
    <row r="19" spans="1:5" ht="12.75">
      <c r="A19" s="10" t="s">
        <v>163</v>
      </c>
      <c r="B19" s="41">
        <f>SUM(C19+D19+E19)</f>
        <v>185</v>
      </c>
      <c r="C19" s="69">
        <v>133</v>
      </c>
      <c r="D19" s="69">
        <v>7</v>
      </c>
      <c r="E19" s="69">
        <v>45</v>
      </c>
    </row>
    <row r="20" spans="1:5" ht="12.75">
      <c r="A20" s="11" t="s">
        <v>118</v>
      </c>
      <c r="B20" s="41">
        <f>SUM(B19)</f>
        <v>185</v>
      </c>
      <c r="C20" s="41">
        <f>SUM(C19)</f>
        <v>133</v>
      </c>
      <c r="D20" s="41">
        <f>SUM(D19)</f>
        <v>7</v>
      </c>
      <c r="E20" s="41">
        <f>SUM(E19)</f>
        <v>45</v>
      </c>
    </row>
    <row r="22" spans="1:6" ht="54.75" customHeight="1">
      <c r="A22" s="5" t="s">
        <v>178</v>
      </c>
      <c r="B22" s="6" t="s">
        <v>100</v>
      </c>
      <c r="C22" s="6" t="s">
        <v>247</v>
      </c>
      <c r="D22" s="6" t="s">
        <v>248</v>
      </c>
      <c r="E22" s="58" t="s">
        <v>128</v>
      </c>
      <c r="F22" s="58" t="s">
        <v>101</v>
      </c>
    </row>
    <row r="23" spans="1:6" ht="12.75">
      <c r="A23" s="16" t="s">
        <v>120</v>
      </c>
      <c r="B23" s="16"/>
      <c r="C23" s="18" t="s">
        <v>106</v>
      </c>
      <c r="D23" s="18" t="s">
        <v>106</v>
      </c>
      <c r="E23" s="18" t="s">
        <v>122</v>
      </c>
      <c r="F23" s="9"/>
    </row>
    <row r="24" spans="1:6" ht="12.75">
      <c r="A24" s="10" t="s">
        <v>163</v>
      </c>
      <c r="B24" s="41">
        <f>SUM(C24+D24+E24+F24)</f>
        <v>370</v>
      </c>
      <c r="C24" s="69">
        <v>154</v>
      </c>
      <c r="D24" s="69">
        <v>130</v>
      </c>
      <c r="E24" s="69">
        <v>8</v>
      </c>
      <c r="F24" s="69">
        <v>78</v>
      </c>
    </row>
    <row r="25" spans="1:6" ht="12.75">
      <c r="A25" s="11" t="s">
        <v>118</v>
      </c>
      <c r="B25" s="41">
        <f>SUM(B24)</f>
        <v>370</v>
      </c>
      <c r="C25" s="41">
        <f>SUM(C24)</f>
        <v>154</v>
      </c>
      <c r="D25" s="41">
        <f>SUM(D24)</f>
        <v>130</v>
      </c>
      <c r="E25" s="41">
        <f>SUM(E24)</f>
        <v>8</v>
      </c>
      <c r="F25" s="41">
        <f>SUM(F24)</f>
        <v>78</v>
      </c>
    </row>
    <row r="27" spans="1:9" ht="54.75" customHeight="1">
      <c r="A27" s="5" t="s">
        <v>119</v>
      </c>
      <c r="B27" s="6" t="s">
        <v>100</v>
      </c>
      <c r="C27" s="58" t="s">
        <v>180</v>
      </c>
      <c r="D27" s="58" t="s">
        <v>180</v>
      </c>
      <c r="E27" s="6" t="s">
        <v>266</v>
      </c>
      <c r="F27" s="58" t="s">
        <v>181</v>
      </c>
      <c r="G27" s="6" t="s">
        <v>267</v>
      </c>
      <c r="H27" s="58" t="s">
        <v>128</v>
      </c>
      <c r="I27" s="58" t="s">
        <v>101</v>
      </c>
    </row>
    <row r="28" spans="1:9" ht="12.75">
      <c r="A28" s="16" t="s">
        <v>120</v>
      </c>
      <c r="B28" s="16"/>
      <c r="C28" s="18" t="s">
        <v>0</v>
      </c>
      <c r="D28" s="18" t="s">
        <v>95</v>
      </c>
      <c r="E28" s="18" t="s">
        <v>106</v>
      </c>
      <c r="F28" s="18" t="s">
        <v>95</v>
      </c>
      <c r="G28" s="18" t="s">
        <v>106</v>
      </c>
      <c r="H28" s="18" t="s">
        <v>122</v>
      </c>
      <c r="I28" s="9"/>
    </row>
    <row r="29" spans="1:9" ht="12.75">
      <c r="A29" s="10" t="s">
        <v>179</v>
      </c>
      <c r="B29" s="41">
        <f>SUM(C29+F29+G29+H29+I29)</f>
        <v>870</v>
      </c>
      <c r="C29" s="41">
        <f>SUM(D29+E29)</f>
        <v>312</v>
      </c>
      <c r="D29" s="69">
        <v>136</v>
      </c>
      <c r="E29" s="69">
        <v>176</v>
      </c>
      <c r="F29" s="69">
        <v>200</v>
      </c>
      <c r="G29" s="69">
        <v>225</v>
      </c>
      <c r="H29" s="69">
        <v>0</v>
      </c>
      <c r="I29" s="69">
        <v>133</v>
      </c>
    </row>
    <row r="30" spans="1:9" ht="12.75">
      <c r="A30" s="11" t="s">
        <v>118</v>
      </c>
      <c r="B30" s="41">
        <f aca="true" t="shared" si="0" ref="B30:I30">SUM(B29)</f>
        <v>870</v>
      </c>
      <c r="C30" s="41">
        <f t="shared" si="0"/>
        <v>312</v>
      </c>
      <c r="D30" s="41">
        <f t="shared" si="0"/>
        <v>136</v>
      </c>
      <c r="E30" s="69">
        <v>176</v>
      </c>
      <c r="F30" s="41">
        <f t="shared" si="0"/>
        <v>200</v>
      </c>
      <c r="G30" s="41">
        <f t="shared" si="0"/>
        <v>225</v>
      </c>
      <c r="H30" s="41">
        <f t="shared" si="0"/>
        <v>0</v>
      </c>
      <c r="I30" s="41">
        <f t="shared" si="0"/>
        <v>133</v>
      </c>
    </row>
    <row r="32" spans="1:5" ht="48" customHeight="1">
      <c r="A32" s="5" t="s">
        <v>268</v>
      </c>
      <c r="B32" s="6" t="s">
        <v>100</v>
      </c>
      <c r="C32" s="6" t="s">
        <v>270</v>
      </c>
      <c r="D32" s="58" t="s">
        <v>186</v>
      </c>
      <c r="E32" s="58" t="s">
        <v>101</v>
      </c>
    </row>
    <row r="33" spans="1:5" ht="12.75">
      <c r="A33" s="16" t="s">
        <v>269</v>
      </c>
      <c r="B33" s="16"/>
      <c r="C33" s="18"/>
      <c r="D33" s="18"/>
      <c r="E33" s="9"/>
    </row>
    <row r="34" spans="1:5" ht="12.75">
      <c r="A34" s="10" t="s">
        <v>190</v>
      </c>
      <c r="B34" s="41">
        <v>348</v>
      </c>
      <c r="C34" s="69">
        <v>207</v>
      </c>
      <c r="D34" s="69">
        <v>133</v>
      </c>
      <c r="E34" s="69">
        <v>8</v>
      </c>
    </row>
    <row r="35" spans="1:5" ht="12.75">
      <c r="A35" s="11" t="s">
        <v>118</v>
      </c>
      <c r="B35" s="41">
        <f>SUM(B34)</f>
        <v>348</v>
      </c>
      <c r="C35" s="41">
        <f>SUM(C34)</f>
        <v>207</v>
      </c>
      <c r="D35" s="41">
        <f>SUM(D34)</f>
        <v>133</v>
      </c>
      <c r="E35" s="41">
        <f>SUM(E34)</f>
        <v>8</v>
      </c>
    </row>
    <row r="36" spans="1:6" s="72" customFormat="1" ht="12.75">
      <c r="A36" s="25"/>
      <c r="B36" s="73"/>
      <c r="C36" s="73"/>
      <c r="D36" s="73"/>
      <c r="E36" s="73"/>
      <c r="F36" s="73"/>
    </row>
    <row r="37" spans="1:6" ht="54.75" customHeight="1">
      <c r="A37" s="5" t="s">
        <v>188</v>
      </c>
      <c r="B37" s="6" t="s">
        <v>100</v>
      </c>
      <c r="C37" s="6" t="s">
        <v>249</v>
      </c>
      <c r="D37" s="58" t="s">
        <v>128</v>
      </c>
      <c r="E37" s="58" t="s">
        <v>228</v>
      </c>
      <c r="F37" s="58" t="s">
        <v>101</v>
      </c>
    </row>
    <row r="38" spans="1:6" ht="12.75">
      <c r="A38" s="16" t="s">
        <v>107</v>
      </c>
      <c r="B38" s="16"/>
      <c r="C38" s="18" t="s">
        <v>106</v>
      </c>
      <c r="D38" s="18" t="s">
        <v>122</v>
      </c>
      <c r="E38" s="18" t="s">
        <v>122</v>
      </c>
      <c r="F38" s="9"/>
    </row>
    <row r="39" spans="1:6" ht="12.75">
      <c r="A39" s="10" t="s">
        <v>190</v>
      </c>
      <c r="B39" s="41">
        <f>SUM(C39+D39+E39+F39)</f>
        <v>348</v>
      </c>
      <c r="C39" s="69">
        <v>176</v>
      </c>
      <c r="D39" s="69">
        <v>21</v>
      </c>
      <c r="E39" s="69">
        <v>9</v>
      </c>
      <c r="F39" s="69">
        <v>142</v>
      </c>
    </row>
    <row r="40" spans="1:6" ht="12.75">
      <c r="A40" s="11" t="s">
        <v>118</v>
      </c>
      <c r="B40" s="41">
        <f>SUM(B39)</f>
        <v>348</v>
      </c>
      <c r="C40" s="41">
        <f>SUM(C39)</f>
        <v>176</v>
      </c>
      <c r="D40" s="41">
        <f>SUM(D39)</f>
        <v>21</v>
      </c>
      <c r="E40" s="41">
        <v>9</v>
      </c>
      <c r="F40" s="41">
        <f>SUM(F39)</f>
        <v>142</v>
      </c>
    </row>
    <row r="42" spans="1:8" ht="54.75" customHeight="1">
      <c r="A42" s="5" t="s">
        <v>189</v>
      </c>
      <c r="B42" s="6" t="s">
        <v>100</v>
      </c>
      <c r="C42" s="6" t="s">
        <v>250</v>
      </c>
      <c r="D42" s="6" t="s">
        <v>251</v>
      </c>
      <c r="E42" s="58" t="s">
        <v>128</v>
      </c>
      <c r="F42" s="58" t="s">
        <v>226</v>
      </c>
      <c r="G42" s="58" t="s">
        <v>227</v>
      </c>
      <c r="H42" s="58" t="s">
        <v>101</v>
      </c>
    </row>
    <row r="43" spans="1:8" ht="12.75">
      <c r="A43" s="16" t="s">
        <v>120</v>
      </c>
      <c r="B43" s="16"/>
      <c r="C43" s="18" t="s">
        <v>106</v>
      </c>
      <c r="D43" s="18" t="s">
        <v>106</v>
      </c>
      <c r="E43" s="18" t="s">
        <v>122</v>
      </c>
      <c r="F43" s="18"/>
      <c r="G43" s="18"/>
      <c r="H43" s="9"/>
    </row>
    <row r="44" spans="1:8" ht="12.75">
      <c r="A44" s="10" t="s">
        <v>190</v>
      </c>
      <c r="B44" s="66">
        <f>SUM(C44+D44+E44+F44+G44+H44)</f>
        <v>696</v>
      </c>
      <c r="C44" s="62">
        <v>157</v>
      </c>
      <c r="D44" s="62">
        <v>188</v>
      </c>
      <c r="E44" s="62">
        <v>11</v>
      </c>
      <c r="F44" s="62">
        <v>17</v>
      </c>
      <c r="G44" s="62">
        <v>9</v>
      </c>
      <c r="H44" s="62">
        <v>314</v>
      </c>
    </row>
    <row r="45" spans="1:8" ht="12.75">
      <c r="A45" s="11" t="s">
        <v>118</v>
      </c>
      <c r="B45" s="66">
        <f>SUM(B44)</f>
        <v>696</v>
      </c>
      <c r="C45" s="66">
        <f>SUM(C44)</f>
        <v>157</v>
      </c>
      <c r="D45" s="66">
        <f>SUM(D44)</f>
        <v>188</v>
      </c>
      <c r="E45" s="66">
        <f>SUM(E44)</f>
        <v>11</v>
      </c>
      <c r="F45" s="62">
        <v>17</v>
      </c>
      <c r="G45" s="62">
        <v>9</v>
      </c>
      <c r="H45" s="66">
        <f>SUM(H44)</f>
        <v>314</v>
      </c>
    </row>
    <row r="46" spans="1:6" ht="13.5" customHeight="1">
      <c r="A46" s="26"/>
      <c r="B46" s="14"/>
      <c r="C46" s="26"/>
      <c r="D46" s="26"/>
      <c r="E46" s="26"/>
      <c r="F46" s="26"/>
    </row>
    <row r="47" spans="1:8" ht="54.75" customHeight="1">
      <c r="A47" s="5" t="s">
        <v>196</v>
      </c>
      <c r="B47" s="6" t="s">
        <v>100</v>
      </c>
      <c r="C47" s="58" t="s">
        <v>197</v>
      </c>
      <c r="D47" s="58" t="s">
        <v>197</v>
      </c>
      <c r="E47" s="58" t="s">
        <v>197</v>
      </c>
      <c r="F47" s="6" t="s">
        <v>252</v>
      </c>
      <c r="G47" s="58" t="s">
        <v>128</v>
      </c>
      <c r="H47" s="58" t="s">
        <v>101</v>
      </c>
    </row>
    <row r="48" spans="1:8" ht="13.5" customHeight="1">
      <c r="A48" s="16" t="s">
        <v>107</v>
      </c>
      <c r="B48" s="16"/>
      <c r="C48" s="18" t="s">
        <v>0</v>
      </c>
      <c r="D48" s="18" t="s">
        <v>95</v>
      </c>
      <c r="E48" s="18" t="s">
        <v>96</v>
      </c>
      <c r="F48" s="18" t="s">
        <v>106</v>
      </c>
      <c r="G48" s="18" t="s">
        <v>122</v>
      </c>
      <c r="H48" s="9"/>
    </row>
    <row r="49" spans="1:9" ht="13.5" customHeight="1">
      <c r="A49" s="10" t="s">
        <v>198</v>
      </c>
      <c r="B49" s="41">
        <f>SUM(C49+F49+G49+H49)</f>
        <v>714</v>
      </c>
      <c r="C49" s="41">
        <f>SUM(D49+E49)</f>
        <v>236</v>
      </c>
      <c r="D49" s="69">
        <v>210</v>
      </c>
      <c r="E49" s="69">
        <v>26</v>
      </c>
      <c r="F49" s="69">
        <v>416</v>
      </c>
      <c r="G49" s="69">
        <v>1</v>
      </c>
      <c r="H49" s="69">
        <v>61</v>
      </c>
      <c r="I49" s="60"/>
    </row>
    <row r="50" spans="1:9" ht="13.5" customHeight="1">
      <c r="A50" s="10" t="s">
        <v>199</v>
      </c>
      <c r="B50" s="41">
        <f>SUM(C50+F50+G50+H50)</f>
        <v>568</v>
      </c>
      <c r="C50" s="41">
        <f>SUM(D50+E50)</f>
        <v>276</v>
      </c>
      <c r="D50" s="69">
        <v>247</v>
      </c>
      <c r="E50" s="69">
        <v>29</v>
      </c>
      <c r="F50" s="69">
        <v>245</v>
      </c>
      <c r="G50" s="69">
        <v>0</v>
      </c>
      <c r="H50" s="69">
        <v>47</v>
      </c>
      <c r="I50" s="60"/>
    </row>
    <row r="51" spans="1:9" ht="13.5" customHeight="1">
      <c r="A51" s="10" t="s">
        <v>200</v>
      </c>
      <c r="B51" s="41">
        <f>SUM(C51+F51+G51+H51)</f>
        <v>724</v>
      </c>
      <c r="C51" s="41">
        <f>SUM(D51+E51)</f>
        <v>279</v>
      </c>
      <c r="D51" s="69">
        <v>247</v>
      </c>
      <c r="E51" s="69">
        <v>32</v>
      </c>
      <c r="F51" s="69">
        <v>400</v>
      </c>
      <c r="G51" s="69">
        <v>0</v>
      </c>
      <c r="H51" s="69">
        <v>45</v>
      </c>
      <c r="I51" s="60"/>
    </row>
    <row r="52" spans="1:9" ht="13.5" customHeight="1">
      <c r="A52" s="10" t="s">
        <v>201</v>
      </c>
      <c r="B52" s="41">
        <f>SUM(C52+F52+G52+H52)</f>
        <v>1065</v>
      </c>
      <c r="C52" s="41">
        <f>SUM(D52+E52)</f>
        <v>550</v>
      </c>
      <c r="D52" s="69">
        <v>495</v>
      </c>
      <c r="E52" s="69">
        <v>55</v>
      </c>
      <c r="F52" s="69">
        <v>403</v>
      </c>
      <c r="G52" s="69">
        <v>0</v>
      </c>
      <c r="H52" s="69">
        <v>112</v>
      </c>
      <c r="I52" s="60"/>
    </row>
    <row r="53" spans="1:9" ht="13.5" customHeight="1">
      <c r="A53" s="10" t="s">
        <v>202</v>
      </c>
      <c r="B53" s="41">
        <f>SUM(C53+F53+G53+H53)</f>
        <v>720</v>
      </c>
      <c r="C53" s="41">
        <f>SUM(D53+E53)</f>
        <v>325</v>
      </c>
      <c r="D53" s="69">
        <v>299</v>
      </c>
      <c r="E53" s="69">
        <v>26</v>
      </c>
      <c r="F53" s="69">
        <v>349</v>
      </c>
      <c r="G53" s="69">
        <v>2</v>
      </c>
      <c r="H53" s="69">
        <v>44</v>
      </c>
      <c r="I53" s="60"/>
    </row>
    <row r="54" spans="1:8" ht="13.5" customHeight="1">
      <c r="A54" s="11" t="s">
        <v>118</v>
      </c>
      <c r="B54" s="41">
        <f aca="true" t="shared" si="1" ref="B54:H54">SUM(B49:B53)</f>
        <v>3791</v>
      </c>
      <c r="C54" s="41">
        <f t="shared" si="1"/>
        <v>1666</v>
      </c>
      <c r="D54" s="41">
        <f t="shared" si="1"/>
        <v>1498</v>
      </c>
      <c r="E54" s="41">
        <f t="shared" si="1"/>
        <v>168</v>
      </c>
      <c r="F54" s="41">
        <f t="shared" si="1"/>
        <v>1813</v>
      </c>
      <c r="G54" s="41">
        <f t="shared" si="1"/>
        <v>3</v>
      </c>
      <c r="H54" s="41">
        <f t="shared" si="1"/>
        <v>309</v>
      </c>
    </row>
    <row r="55" spans="1:8" ht="13.5" customHeight="1">
      <c r="A55" s="26"/>
      <c r="B55" s="14"/>
      <c r="C55" s="26"/>
      <c r="D55" s="26"/>
      <c r="E55" s="26"/>
      <c r="F55" s="26"/>
      <c r="G55" s="26"/>
      <c r="H55" s="26"/>
    </row>
    <row r="56" spans="1:12" ht="60" customHeight="1">
      <c r="A56" s="5" t="s">
        <v>214</v>
      </c>
      <c r="B56" s="6" t="s">
        <v>100</v>
      </c>
      <c r="C56" s="58" t="s">
        <v>216</v>
      </c>
      <c r="D56" s="58" t="s">
        <v>216</v>
      </c>
      <c r="E56" s="58" t="s">
        <v>216</v>
      </c>
      <c r="F56" s="6" t="s">
        <v>253</v>
      </c>
      <c r="G56" s="6" t="s">
        <v>254</v>
      </c>
      <c r="H56" s="58" t="s">
        <v>128</v>
      </c>
      <c r="I56" s="58" t="s">
        <v>101</v>
      </c>
      <c r="J56" s="26"/>
      <c r="K56" s="26"/>
      <c r="L56" s="26"/>
    </row>
    <row r="57" spans="1:12" ht="13.5" customHeight="1">
      <c r="A57" s="16" t="s">
        <v>120</v>
      </c>
      <c r="B57" s="16"/>
      <c r="C57" s="15" t="s">
        <v>0</v>
      </c>
      <c r="D57" s="15" t="s">
        <v>95</v>
      </c>
      <c r="E57" s="15" t="s">
        <v>217</v>
      </c>
      <c r="F57" s="15" t="s">
        <v>106</v>
      </c>
      <c r="G57" s="18" t="s">
        <v>106</v>
      </c>
      <c r="H57" s="18" t="s">
        <v>122</v>
      </c>
      <c r="I57" s="9"/>
      <c r="J57" s="26"/>
      <c r="K57" s="26"/>
      <c r="L57" s="26"/>
    </row>
    <row r="58" spans="1:12" ht="13.5" customHeight="1">
      <c r="A58" s="10" t="s">
        <v>215</v>
      </c>
      <c r="B58" s="41">
        <f>SUM(C58+F58+G58+H58+I58)</f>
        <v>1328</v>
      </c>
      <c r="C58" s="41">
        <f>SUM(D58+E58)</f>
        <v>325</v>
      </c>
      <c r="D58" s="69">
        <v>315</v>
      </c>
      <c r="E58" s="69">
        <v>10</v>
      </c>
      <c r="F58" s="69">
        <v>442</v>
      </c>
      <c r="G58" s="69">
        <v>353</v>
      </c>
      <c r="H58" s="69">
        <v>3</v>
      </c>
      <c r="I58" s="69">
        <v>205</v>
      </c>
      <c r="J58" s="60"/>
      <c r="K58" s="26"/>
      <c r="L58" s="26"/>
    </row>
    <row r="59" spans="1:12" ht="13.5" customHeight="1">
      <c r="A59" s="7" t="s">
        <v>121</v>
      </c>
      <c r="B59" s="41">
        <f aca="true" t="shared" si="2" ref="B59:I59">SUM(B58)</f>
        <v>1328</v>
      </c>
      <c r="C59" s="41">
        <f t="shared" si="2"/>
        <v>325</v>
      </c>
      <c r="D59" s="41">
        <f t="shared" si="2"/>
        <v>315</v>
      </c>
      <c r="E59" s="41">
        <f t="shared" si="2"/>
        <v>10</v>
      </c>
      <c r="F59" s="41">
        <f t="shared" si="2"/>
        <v>442</v>
      </c>
      <c r="G59" s="41">
        <f t="shared" si="2"/>
        <v>353</v>
      </c>
      <c r="H59" s="41">
        <f t="shared" si="2"/>
        <v>3</v>
      </c>
      <c r="I59" s="41">
        <f t="shared" si="2"/>
        <v>205</v>
      </c>
      <c r="J59" s="26"/>
      <c r="K59" s="26"/>
      <c r="L59" s="26"/>
    </row>
    <row r="60" spans="1:8" ht="13.5" customHeight="1">
      <c r="A60" s="26"/>
      <c r="B60" s="14"/>
      <c r="C60" s="26"/>
      <c r="D60" s="26"/>
      <c r="E60" s="26"/>
      <c r="F60" s="26"/>
      <c r="G60" s="26"/>
      <c r="H60" s="26"/>
    </row>
    <row r="61" spans="1:5" ht="56.25" customHeight="1">
      <c r="A61" s="5" t="s">
        <v>191</v>
      </c>
      <c r="B61" s="6" t="s">
        <v>100</v>
      </c>
      <c r="C61" s="6" t="s">
        <v>255</v>
      </c>
      <c r="D61" s="58" t="s">
        <v>128</v>
      </c>
      <c r="E61" s="58" t="s">
        <v>101</v>
      </c>
    </row>
    <row r="62" spans="1:5" ht="12.75">
      <c r="A62" s="16" t="s">
        <v>107</v>
      </c>
      <c r="B62" s="16"/>
      <c r="C62" s="18" t="s">
        <v>193</v>
      </c>
      <c r="D62" s="18" t="s">
        <v>122</v>
      </c>
      <c r="E62" s="9"/>
    </row>
    <row r="63" spans="1:7" ht="12.75">
      <c r="A63" s="10" t="s">
        <v>192</v>
      </c>
      <c r="B63" s="41">
        <f>SUM(C63+D63+E63)</f>
        <v>217</v>
      </c>
      <c r="C63" s="69">
        <v>160</v>
      </c>
      <c r="D63" s="69">
        <v>12</v>
      </c>
      <c r="E63" s="69">
        <v>45</v>
      </c>
      <c r="F63" s="71"/>
      <c r="G63" s="72"/>
    </row>
    <row r="64" spans="1:5" ht="12.75">
      <c r="A64" s="11" t="s">
        <v>118</v>
      </c>
      <c r="B64" s="41">
        <f>SUM(B63)</f>
        <v>217</v>
      </c>
      <c r="C64" s="41">
        <f>SUM(C63)</f>
        <v>160</v>
      </c>
      <c r="D64" s="41">
        <f>SUM(D63)</f>
        <v>12</v>
      </c>
      <c r="E64" s="41">
        <f>SUM(E63)</f>
        <v>45</v>
      </c>
    </row>
    <row r="66" spans="1:5" ht="54.75" customHeight="1">
      <c r="A66" s="5" t="s">
        <v>194</v>
      </c>
      <c r="B66" s="6" t="s">
        <v>100</v>
      </c>
      <c r="C66" s="6" t="s">
        <v>256</v>
      </c>
      <c r="D66" s="58" t="s">
        <v>128</v>
      </c>
      <c r="E66" s="58" t="s">
        <v>101</v>
      </c>
    </row>
    <row r="67" spans="1:5" ht="12.75">
      <c r="A67" s="16" t="s">
        <v>107</v>
      </c>
      <c r="B67" s="16"/>
      <c r="C67" s="18" t="s">
        <v>193</v>
      </c>
      <c r="D67" s="18" t="s">
        <v>122</v>
      </c>
      <c r="E67" s="9"/>
    </row>
    <row r="68" spans="1:5" ht="12.75">
      <c r="A68" s="10" t="s">
        <v>192</v>
      </c>
      <c r="B68" s="41">
        <f>SUM(C68+D68+E68)</f>
        <v>217</v>
      </c>
      <c r="C68" s="69">
        <v>169</v>
      </c>
      <c r="D68" s="69">
        <v>1</v>
      </c>
      <c r="E68" s="69">
        <v>47</v>
      </c>
    </row>
    <row r="69" spans="1:5" ht="12.75">
      <c r="A69" s="11" t="s">
        <v>118</v>
      </c>
      <c r="B69" s="41">
        <f>SUM(C69+D69+E69)</f>
        <v>217</v>
      </c>
      <c r="C69" s="69">
        <v>169</v>
      </c>
      <c r="D69" s="69">
        <v>1</v>
      </c>
      <c r="E69" s="69">
        <v>47</v>
      </c>
    </row>
    <row r="71" spans="1:5" ht="53.25" customHeight="1">
      <c r="A71" s="5" t="s">
        <v>195</v>
      </c>
      <c r="B71" s="6" t="s">
        <v>100</v>
      </c>
      <c r="C71" s="6" t="s">
        <v>257</v>
      </c>
      <c r="D71" s="58" t="s">
        <v>128</v>
      </c>
      <c r="E71" s="58" t="s">
        <v>101</v>
      </c>
    </row>
    <row r="72" spans="1:5" ht="12.75">
      <c r="A72" s="16" t="s">
        <v>107</v>
      </c>
      <c r="B72" s="16"/>
      <c r="C72" s="18" t="s">
        <v>193</v>
      </c>
      <c r="D72" s="18" t="s">
        <v>122</v>
      </c>
      <c r="E72" s="9"/>
    </row>
    <row r="73" spans="1:5" ht="12.75">
      <c r="A73" s="10" t="s">
        <v>192</v>
      </c>
      <c r="B73" s="41">
        <f>SUM(C73+D73+E73)</f>
        <v>217</v>
      </c>
      <c r="C73" s="69">
        <v>166</v>
      </c>
      <c r="D73" s="69">
        <v>0</v>
      </c>
      <c r="E73" s="69">
        <v>51</v>
      </c>
    </row>
    <row r="74" spans="1:5" ht="12.75">
      <c r="A74" s="11" t="s">
        <v>118</v>
      </c>
      <c r="B74" s="41">
        <f>SUM(B73)</f>
        <v>217</v>
      </c>
      <c r="C74" s="41">
        <f>SUM(C73)</f>
        <v>166</v>
      </c>
      <c r="D74" s="41">
        <f>SUM(D73)</f>
        <v>0</v>
      </c>
      <c r="E74" s="41">
        <f>SUM(E73)</f>
        <v>51</v>
      </c>
    </row>
    <row r="76" spans="1:8" ht="54.75" customHeight="1">
      <c r="A76" s="5" t="s">
        <v>203</v>
      </c>
      <c r="B76" s="6" t="s">
        <v>100</v>
      </c>
      <c r="C76" s="58" t="s">
        <v>204</v>
      </c>
      <c r="D76" s="6" t="s">
        <v>258</v>
      </c>
      <c r="E76" s="58" t="s">
        <v>204</v>
      </c>
      <c r="F76" s="6" t="s">
        <v>259</v>
      </c>
      <c r="G76" s="58" t="s">
        <v>128</v>
      </c>
      <c r="H76" s="58" t="s">
        <v>101</v>
      </c>
    </row>
    <row r="77" spans="1:8" ht="12.75">
      <c r="A77" s="16" t="s">
        <v>120</v>
      </c>
      <c r="B77" s="16"/>
      <c r="C77" s="12" t="s">
        <v>0</v>
      </c>
      <c r="D77" s="18" t="s">
        <v>95</v>
      </c>
      <c r="E77" s="18" t="s">
        <v>205</v>
      </c>
      <c r="F77" s="18" t="s">
        <v>205</v>
      </c>
      <c r="G77" s="18" t="s">
        <v>122</v>
      </c>
      <c r="H77" s="9"/>
    </row>
    <row r="78" spans="1:8" ht="12.75">
      <c r="A78" s="10" t="s">
        <v>138</v>
      </c>
      <c r="B78" s="41">
        <f>SUM(C78+F78+G78+H78)</f>
        <v>668</v>
      </c>
      <c r="C78" s="41">
        <f>SUM(D78+E78)</f>
        <v>227</v>
      </c>
      <c r="D78" s="69">
        <v>142</v>
      </c>
      <c r="E78" s="69">
        <v>85</v>
      </c>
      <c r="F78" s="69">
        <v>187</v>
      </c>
      <c r="G78" s="69">
        <v>9</v>
      </c>
      <c r="H78" s="69">
        <v>245</v>
      </c>
    </row>
    <row r="79" spans="1:8" ht="12.75">
      <c r="A79" s="11" t="s">
        <v>118</v>
      </c>
      <c r="B79" s="41">
        <f>SUM(C79+F79+G79+H79)</f>
        <v>668</v>
      </c>
      <c r="C79" s="41">
        <f>SUM(D79+E79)</f>
        <v>227</v>
      </c>
      <c r="D79" s="69">
        <v>142</v>
      </c>
      <c r="E79" s="69">
        <v>85</v>
      </c>
      <c r="F79" s="69">
        <v>187</v>
      </c>
      <c r="G79" s="69">
        <v>9</v>
      </c>
      <c r="H79" s="69">
        <v>245</v>
      </c>
    </row>
    <row r="80" spans="1:8" ht="12.75">
      <c r="A80" s="25"/>
      <c r="B80" s="73"/>
      <c r="C80" s="73"/>
      <c r="D80" s="71"/>
      <c r="E80" s="71"/>
      <c r="F80" s="71"/>
      <c r="G80" s="71"/>
      <c r="H80" s="71"/>
    </row>
    <row r="81" spans="1:8" ht="12.75">
      <c r="A81" s="25"/>
      <c r="B81" s="73"/>
      <c r="C81" s="73"/>
      <c r="D81" s="71"/>
      <c r="E81" s="71"/>
      <c r="F81" s="71"/>
      <c r="G81" s="71"/>
      <c r="H81" s="71"/>
    </row>
    <row r="82" spans="1:8" ht="12.75">
      <c r="A82" s="25"/>
      <c r="B82" s="73"/>
      <c r="C82" s="73"/>
      <c r="D82" s="71"/>
      <c r="E82" s="71"/>
      <c r="F82" s="71"/>
      <c r="G82" s="71"/>
      <c r="H82" s="71"/>
    </row>
    <row r="83" spans="1:8" ht="12.75">
      <c r="A83" s="25"/>
      <c r="B83" s="73"/>
      <c r="C83" s="73"/>
      <c r="D83" s="71"/>
      <c r="E83" s="71"/>
      <c r="F83" s="71"/>
      <c r="G83" s="71"/>
      <c r="H83" s="71"/>
    </row>
    <row r="84" spans="1:8" ht="12.75">
      <c r="A84" s="25"/>
      <c r="B84" s="73"/>
      <c r="C84" s="73"/>
      <c r="D84" s="71"/>
      <c r="E84" s="71"/>
      <c r="F84" s="71"/>
      <c r="G84" s="71"/>
      <c r="H84" s="71"/>
    </row>
    <row r="85" spans="1:8" ht="12.75">
      <c r="A85" s="25"/>
      <c r="B85" s="73"/>
      <c r="C85" s="73"/>
      <c r="D85" s="71"/>
      <c r="E85" s="71"/>
      <c r="F85" s="71"/>
      <c r="G85" s="71"/>
      <c r="H85" s="71"/>
    </row>
    <row r="86" spans="1:8" ht="12.75">
      <c r="A86" s="25"/>
      <c r="B86" s="73"/>
      <c r="C86" s="73"/>
      <c r="D86" s="71"/>
      <c r="E86" s="71"/>
      <c r="F86" s="71"/>
      <c r="G86" s="71"/>
      <c r="H86" s="71"/>
    </row>
    <row r="88" spans="1:8" ht="54.75" customHeight="1">
      <c r="A88" s="5" t="s">
        <v>209</v>
      </c>
      <c r="B88" s="6" t="s">
        <v>100</v>
      </c>
      <c r="C88" s="58" t="s">
        <v>210</v>
      </c>
      <c r="D88" s="58" t="s">
        <v>210</v>
      </c>
      <c r="E88" s="6" t="s">
        <v>260</v>
      </c>
      <c r="F88" s="58" t="s">
        <v>210</v>
      </c>
      <c r="G88" s="58" t="s">
        <v>128</v>
      </c>
      <c r="H88" s="58" t="s">
        <v>101</v>
      </c>
    </row>
    <row r="89" spans="1:8" ht="12.75">
      <c r="A89" s="16" t="s">
        <v>107</v>
      </c>
      <c r="B89" s="16"/>
      <c r="C89" s="12" t="s">
        <v>0</v>
      </c>
      <c r="D89" s="18" t="s">
        <v>95</v>
      </c>
      <c r="E89" s="18" t="s">
        <v>106</v>
      </c>
      <c r="F89" s="18" t="s">
        <v>104</v>
      </c>
      <c r="G89" s="18" t="s">
        <v>122</v>
      </c>
      <c r="H89" s="9"/>
    </row>
    <row r="90" spans="1:9" ht="12.75">
      <c r="A90" s="10" t="s">
        <v>207</v>
      </c>
      <c r="B90" s="41">
        <f>SUM(C90+G90+H90)</f>
        <v>576</v>
      </c>
      <c r="C90" s="41">
        <f>SUM(D90+E90+F90)</f>
        <v>492</v>
      </c>
      <c r="D90" s="69">
        <v>220</v>
      </c>
      <c r="E90" s="69">
        <v>222</v>
      </c>
      <c r="F90" s="69">
        <v>50</v>
      </c>
      <c r="G90" s="69">
        <v>4</v>
      </c>
      <c r="H90" s="69">
        <v>80</v>
      </c>
      <c r="I90" s="60"/>
    </row>
    <row r="91" spans="1:9" ht="12.75">
      <c r="A91" s="10" t="s">
        <v>208</v>
      </c>
      <c r="B91" s="41">
        <f>SUM(C91+G91+H91)</f>
        <v>499</v>
      </c>
      <c r="C91" s="41">
        <f>SUM(D91+E91+F91)</f>
        <v>436</v>
      </c>
      <c r="D91" s="69">
        <v>204</v>
      </c>
      <c r="E91" s="69">
        <v>208</v>
      </c>
      <c r="F91" s="69">
        <v>24</v>
      </c>
      <c r="G91" s="69">
        <v>2</v>
      </c>
      <c r="H91" s="69">
        <v>61</v>
      </c>
      <c r="I91" s="60"/>
    </row>
    <row r="92" spans="1:8" ht="12.75">
      <c r="A92" s="11" t="s">
        <v>118</v>
      </c>
      <c r="B92" s="41">
        <f aca="true" t="shared" si="3" ref="B92:H92">SUM(B90:B91)</f>
        <v>1075</v>
      </c>
      <c r="C92" s="41">
        <f t="shared" si="3"/>
        <v>928</v>
      </c>
      <c r="D92" s="41">
        <f t="shared" si="3"/>
        <v>424</v>
      </c>
      <c r="E92" s="41">
        <f t="shared" si="3"/>
        <v>430</v>
      </c>
      <c r="F92" s="41">
        <f t="shared" si="3"/>
        <v>74</v>
      </c>
      <c r="G92" s="41">
        <f t="shared" si="3"/>
        <v>6</v>
      </c>
      <c r="H92" s="41">
        <f t="shared" si="3"/>
        <v>141</v>
      </c>
    </row>
    <row r="94" spans="1:13" ht="54.75" customHeight="1">
      <c r="A94" s="5" t="s">
        <v>206</v>
      </c>
      <c r="B94" s="6" t="s">
        <v>100</v>
      </c>
      <c r="C94" s="58" t="s">
        <v>211</v>
      </c>
      <c r="D94" s="58" t="s">
        <v>212</v>
      </c>
      <c r="E94" s="6" t="s">
        <v>262</v>
      </c>
      <c r="F94" s="58" t="s">
        <v>212</v>
      </c>
      <c r="G94" s="58" t="s">
        <v>212</v>
      </c>
      <c r="H94" s="58" t="s">
        <v>213</v>
      </c>
      <c r="I94" s="6" t="s">
        <v>261</v>
      </c>
      <c r="J94" s="58" t="s">
        <v>213</v>
      </c>
      <c r="K94" s="58" t="s">
        <v>213</v>
      </c>
      <c r="L94" s="58" t="s">
        <v>128</v>
      </c>
      <c r="M94" s="58" t="s">
        <v>101</v>
      </c>
    </row>
    <row r="95" spans="1:13" ht="12.75">
      <c r="A95" s="16" t="s">
        <v>120</v>
      </c>
      <c r="B95" s="16"/>
      <c r="C95" s="15" t="s">
        <v>95</v>
      </c>
      <c r="D95" s="18" t="s">
        <v>0</v>
      </c>
      <c r="E95" s="18" t="s">
        <v>106</v>
      </c>
      <c r="F95" s="18" t="s">
        <v>98</v>
      </c>
      <c r="G95" s="18" t="s">
        <v>104</v>
      </c>
      <c r="H95" s="18" t="s">
        <v>0</v>
      </c>
      <c r="I95" s="18" t="s">
        <v>106</v>
      </c>
      <c r="J95" s="18" t="s">
        <v>98</v>
      </c>
      <c r="K95" s="18" t="s">
        <v>104</v>
      </c>
      <c r="L95" s="18" t="s">
        <v>122</v>
      </c>
      <c r="M95" s="9"/>
    </row>
    <row r="96" spans="1:13" ht="12.75">
      <c r="A96" s="10" t="s">
        <v>207</v>
      </c>
      <c r="B96" s="41">
        <f>SUM(C96+D96+H96+L96+M96)</f>
        <v>1150</v>
      </c>
      <c r="C96" s="69">
        <v>242</v>
      </c>
      <c r="D96" s="41">
        <f>SUM(E96+F96+G96)</f>
        <v>308</v>
      </c>
      <c r="E96" s="69">
        <v>238</v>
      </c>
      <c r="F96" s="69">
        <v>40</v>
      </c>
      <c r="G96" s="69">
        <v>30</v>
      </c>
      <c r="H96" s="41">
        <f>SUM(I96+J96+K96)</f>
        <v>378</v>
      </c>
      <c r="I96" s="69">
        <v>294</v>
      </c>
      <c r="J96" s="69">
        <v>45</v>
      </c>
      <c r="K96" s="69">
        <v>39</v>
      </c>
      <c r="L96" s="62">
        <v>5</v>
      </c>
      <c r="M96" s="69">
        <v>217</v>
      </c>
    </row>
    <row r="97" spans="1:13" ht="12.75">
      <c r="A97" s="10" t="s">
        <v>208</v>
      </c>
      <c r="B97" s="41">
        <f>SUM(C97+D97+H97+L97+M97)</f>
        <v>1000</v>
      </c>
      <c r="C97" s="69">
        <v>240</v>
      </c>
      <c r="D97" s="41">
        <f>SUM(E97+F97+G97)</f>
        <v>269</v>
      </c>
      <c r="E97" s="69">
        <v>210</v>
      </c>
      <c r="F97" s="69">
        <v>37</v>
      </c>
      <c r="G97" s="69">
        <v>22</v>
      </c>
      <c r="H97" s="41">
        <f>SUM(I97+J97+K97)</f>
        <v>322</v>
      </c>
      <c r="I97" s="69">
        <v>247</v>
      </c>
      <c r="J97" s="69">
        <v>41</v>
      </c>
      <c r="K97" s="69">
        <v>34</v>
      </c>
      <c r="L97" s="62">
        <v>7</v>
      </c>
      <c r="M97" s="69">
        <v>162</v>
      </c>
    </row>
    <row r="98" spans="1:13" ht="12.75">
      <c r="A98" s="11" t="s">
        <v>118</v>
      </c>
      <c r="B98" s="41">
        <f aca="true" t="shared" si="4" ref="B98:M98">SUM(B96:B97)</f>
        <v>2150</v>
      </c>
      <c r="C98" s="41">
        <f t="shared" si="4"/>
        <v>482</v>
      </c>
      <c r="D98" s="41">
        <f t="shared" si="4"/>
        <v>577</v>
      </c>
      <c r="E98" s="41">
        <f t="shared" si="4"/>
        <v>448</v>
      </c>
      <c r="F98" s="41">
        <f t="shared" si="4"/>
        <v>77</v>
      </c>
      <c r="G98" s="41">
        <f t="shared" si="4"/>
        <v>52</v>
      </c>
      <c r="H98" s="41">
        <f t="shared" si="4"/>
        <v>700</v>
      </c>
      <c r="I98" s="41">
        <f t="shared" si="4"/>
        <v>541</v>
      </c>
      <c r="J98" s="41">
        <f t="shared" si="4"/>
        <v>86</v>
      </c>
      <c r="K98" s="41">
        <f t="shared" si="4"/>
        <v>73</v>
      </c>
      <c r="L98" s="41">
        <f t="shared" si="4"/>
        <v>12</v>
      </c>
      <c r="M98" s="41">
        <f t="shared" si="4"/>
        <v>379</v>
      </c>
    </row>
  </sheetData>
  <sheetProtection/>
  <printOptions/>
  <pageMargins left="0.7" right="0.7" top="0.75" bottom="0.75" header="0.3" footer="0.3"/>
  <pageSetup horizontalDpi="600" verticalDpi="600" orientation="portrait" paperSize="5" r:id="rId1"/>
  <headerFooter>
    <oddHeader xml:space="preserve">&amp;C&amp;"Arial,Bold"Chautauqua County Board of Elections
General Election November 8, 2016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H109"/>
  <sheetViews>
    <sheetView tabSelected="1" view="pageLayout" workbookViewId="0" topLeftCell="A61">
      <selection activeCell="G75" sqref="G75"/>
    </sheetView>
  </sheetViews>
  <sheetFormatPr defaultColWidth="9.140625" defaultRowHeight="12.75"/>
  <cols>
    <col min="1" max="1" width="18.00390625" style="0" customWidth="1"/>
    <col min="2" max="5" width="5.28125" style="0" customWidth="1"/>
  </cols>
  <sheetData>
    <row r="3" spans="1:5" ht="60" customHeight="1">
      <c r="A3" s="23" t="s">
        <v>225</v>
      </c>
      <c r="B3" s="6" t="s">
        <v>100</v>
      </c>
      <c r="C3" s="58" t="s">
        <v>224</v>
      </c>
      <c r="D3" s="6" t="s">
        <v>232</v>
      </c>
      <c r="E3" s="20" t="s">
        <v>101</v>
      </c>
    </row>
    <row r="4" spans="1:5" ht="12.75">
      <c r="A4" s="17" t="s">
        <v>102</v>
      </c>
      <c r="B4" s="12"/>
      <c r="C4" s="22"/>
      <c r="D4" s="22"/>
      <c r="E4" s="61"/>
    </row>
    <row r="5" spans="1:8" ht="15">
      <c r="A5" s="10" t="s">
        <v>1</v>
      </c>
      <c r="B5" s="42">
        <v>565</v>
      </c>
      <c r="C5" s="42">
        <v>160</v>
      </c>
      <c r="D5" s="42">
        <v>279</v>
      </c>
      <c r="E5" s="59">
        <v>126</v>
      </c>
      <c r="F5" s="57"/>
      <c r="G5" s="57"/>
      <c r="H5" s="57"/>
    </row>
    <row r="6" spans="1:8" ht="15">
      <c r="A6" s="10" t="s">
        <v>2</v>
      </c>
      <c r="B6" s="42">
        <v>1106</v>
      </c>
      <c r="C6" s="42">
        <v>377</v>
      </c>
      <c r="D6" s="42">
        <v>611</v>
      </c>
      <c r="E6" s="59">
        <v>118</v>
      </c>
      <c r="F6" s="57"/>
      <c r="G6" s="57"/>
      <c r="H6" s="57"/>
    </row>
    <row r="7" spans="1:8" ht="15">
      <c r="A7" s="10" t="s">
        <v>3</v>
      </c>
      <c r="B7" s="42">
        <v>837</v>
      </c>
      <c r="C7" s="42">
        <v>286</v>
      </c>
      <c r="D7" s="42">
        <v>455</v>
      </c>
      <c r="E7" s="59">
        <v>96</v>
      </c>
      <c r="F7" s="57"/>
      <c r="G7" s="57"/>
      <c r="H7" s="57"/>
    </row>
    <row r="8" spans="1:8" ht="15">
      <c r="A8" s="10" t="s">
        <v>4</v>
      </c>
      <c r="B8" s="42">
        <v>729</v>
      </c>
      <c r="C8" s="42">
        <v>243</v>
      </c>
      <c r="D8" s="42">
        <v>392</v>
      </c>
      <c r="E8" s="59">
        <v>94</v>
      </c>
      <c r="F8" s="57"/>
      <c r="G8" s="57"/>
      <c r="H8" s="57"/>
    </row>
    <row r="9" spans="1:8" ht="15">
      <c r="A9" s="10" t="s">
        <v>5</v>
      </c>
      <c r="B9" s="42">
        <v>534</v>
      </c>
      <c r="C9" s="42">
        <v>182</v>
      </c>
      <c r="D9" s="42">
        <v>314</v>
      </c>
      <c r="E9" s="59">
        <v>38</v>
      </c>
      <c r="F9" s="57"/>
      <c r="G9" s="57"/>
      <c r="H9" s="57"/>
    </row>
    <row r="10" spans="1:8" ht="15">
      <c r="A10" s="10" t="s">
        <v>6</v>
      </c>
      <c r="B10" s="42">
        <v>657</v>
      </c>
      <c r="C10" s="42">
        <v>209</v>
      </c>
      <c r="D10" s="42">
        <v>416</v>
      </c>
      <c r="E10" s="59">
        <v>32</v>
      </c>
      <c r="F10" s="57"/>
      <c r="G10" s="57"/>
      <c r="H10" s="57"/>
    </row>
    <row r="11" spans="1:8" ht="15">
      <c r="A11" s="10" t="s">
        <v>7</v>
      </c>
      <c r="B11" s="42">
        <v>873</v>
      </c>
      <c r="C11" s="42">
        <v>286</v>
      </c>
      <c r="D11" s="42">
        <v>457</v>
      </c>
      <c r="E11" s="59">
        <v>130</v>
      </c>
      <c r="F11" s="57"/>
      <c r="G11" s="57"/>
      <c r="H11" s="57"/>
    </row>
    <row r="12" spans="1:8" ht="15">
      <c r="A12" s="10" t="s">
        <v>8</v>
      </c>
      <c r="B12" s="42">
        <v>800</v>
      </c>
      <c r="C12" s="42">
        <v>182</v>
      </c>
      <c r="D12" s="42">
        <v>347</v>
      </c>
      <c r="E12" s="59">
        <v>271</v>
      </c>
      <c r="F12" s="57"/>
      <c r="G12" s="57"/>
      <c r="H12" s="57"/>
    </row>
    <row r="13" spans="1:8" ht="15">
      <c r="A13" s="10" t="s">
        <v>129</v>
      </c>
      <c r="B13" s="42">
        <v>719</v>
      </c>
      <c r="C13" s="42">
        <v>200</v>
      </c>
      <c r="D13" s="42">
        <v>398</v>
      </c>
      <c r="E13" s="59">
        <v>121</v>
      </c>
      <c r="F13" s="57"/>
      <c r="G13" s="57"/>
      <c r="H13" s="57"/>
    </row>
    <row r="14" spans="1:8" ht="15">
      <c r="A14" s="10" t="s">
        <v>9</v>
      </c>
      <c r="B14" s="42">
        <v>664</v>
      </c>
      <c r="C14" s="42">
        <v>228</v>
      </c>
      <c r="D14" s="42">
        <v>336</v>
      </c>
      <c r="E14" s="59">
        <v>100</v>
      </c>
      <c r="F14" s="57"/>
      <c r="G14" s="57"/>
      <c r="H14" s="57"/>
    </row>
    <row r="15" spans="1:8" ht="15">
      <c r="A15" s="10" t="s">
        <v>10</v>
      </c>
      <c r="B15" s="42">
        <v>530</v>
      </c>
      <c r="C15" s="42">
        <v>152</v>
      </c>
      <c r="D15" s="42">
        <v>322</v>
      </c>
      <c r="E15" s="59">
        <v>56</v>
      </c>
      <c r="F15" s="57"/>
      <c r="G15" s="57"/>
      <c r="H15" s="57"/>
    </row>
    <row r="16" spans="1:8" ht="15">
      <c r="A16" s="10" t="s">
        <v>11</v>
      </c>
      <c r="B16" s="42">
        <v>610</v>
      </c>
      <c r="C16" s="42">
        <v>208</v>
      </c>
      <c r="D16" s="42">
        <v>251</v>
      </c>
      <c r="E16" s="59">
        <v>151</v>
      </c>
      <c r="F16" s="57"/>
      <c r="G16" s="57"/>
      <c r="H16" s="57"/>
    </row>
    <row r="17" spans="1:8" ht="15">
      <c r="A17" s="10" t="s">
        <v>12</v>
      </c>
      <c r="B17" s="42">
        <v>164</v>
      </c>
      <c r="C17" s="42">
        <v>44</v>
      </c>
      <c r="D17" s="42">
        <v>89</v>
      </c>
      <c r="E17" s="59">
        <v>31</v>
      </c>
      <c r="F17" s="57"/>
      <c r="G17" s="57"/>
      <c r="H17" s="57"/>
    </row>
    <row r="18" spans="1:8" ht="15">
      <c r="A18" s="10" t="s">
        <v>13</v>
      </c>
      <c r="B18" s="42">
        <v>249</v>
      </c>
      <c r="C18" s="42">
        <v>87</v>
      </c>
      <c r="D18" s="42">
        <v>139</v>
      </c>
      <c r="E18" s="59">
        <v>23</v>
      </c>
      <c r="F18" s="57"/>
      <c r="G18" s="57"/>
      <c r="H18" s="57"/>
    </row>
    <row r="19" spans="1:8" ht="15">
      <c r="A19" s="10" t="s">
        <v>137</v>
      </c>
      <c r="B19" s="42">
        <v>185</v>
      </c>
      <c r="C19" s="42">
        <v>75</v>
      </c>
      <c r="D19" s="42">
        <v>93</v>
      </c>
      <c r="E19" s="59">
        <v>17</v>
      </c>
      <c r="F19" s="57"/>
      <c r="G19" s="57"/>
      <c r="H19" s="57"/>
    </row>
    <row r="20" spans="1:8" ht="15">
      <c r="A20" s="10" t="s">
        <v>130</v>
      </c>
      <c r="B20" s="42">
        <v>609</v>
      </c>
      <c r="C20" s="42">
        <v>226</v>
      </c>
      <c r="D20" s="42">
        <v>307</v>
      </c>
      <c r="E20" s="59">
        <v>76</v>
      </c>
      <c r="F20" s="57"/>
      <c r="G20" s="57"/>
      <c r="H20" s="57"/>
    </row>
    <row r="21" spans="1:8" ht="15">
      <c r="A21" s="10" t="s">
        <v>14</v>
      </c>
      <c r="B21" s="42">
        <v>276</v>
      </c>
      <c r="C21" s="42">
        <v>91</v>
      </c>
      <c r="D21" s="42">
        <v>148</v>
      </c>
      <c r="E21" s="59">
        <v>37</v>
      </c>
      <c r="F21" s="57"/>
      <c r="G21" s="57"/>
      <c r="H21" s="57"/>
    </row>
    <row r="22" spans="1:8" ht="15">
      <c r="A22" s="10" t="s">
        <v>15</v>
      </c>
      <c r="B22" s="42">
        <v>267</v>
      </c>
      <c r="C22" s="42">
        <v>100</v>
      </c>
      <c r="D22" s="42">
        <v>130</v>
      </c>
      <c r="E22" s="59">
        <v>37</v>
      </c>
      <c r="F22" s="57"/>
      <c r="G22" s="57"/>
      <c r="H22" s="57"/>
    </row>
    <row r="23" spans="1:8" ht="15">
      <c r="A23" s="10" t="s">
        <v>16</v>
      </c>
      <c r="B23" s="42">
        <v>204</v>
      </c>
      <c r="C23" s="42">
        <v>86</v>
      </c>
      <c r="D23" s="42">
        <v>76</v>
      </c>
      <c r="E23" s="59">
        <v>42</v>
      </c>
      <c r="F23" s="57"/>
      <c r="G23" s="57"/>
      <c r="H23" s="57"/>
    </row>
    <row r="24" spans="1:8" ht="15">
      <c r="A24" s="10" t="s">
        <v>17</v>
      </c>
      <c r="B24" s="42">
        <v>501</v>
      </c>
      <c r="C24" s="42">
        <v>149</v>
      </c>
      <c r="D24" s="42">
        <v>259</v>
      </c>
      <c r="E24" s="59">
        <v>93</v>
      </c>
      <c r="F24" s="57"/>
      <c r="G24" s="57"/>
      <c r="H24" s="57"/>
    </row>
    <row r="25" spans="1:8" ht="15">
      <c r="A25" s="10" t="s">
        <v>18</v>
      </c>
      <c r="B25" s="42">
        <v>384</v>
      </c>
      <c r="C25" s="42">
        <v>123</v>
      </c>
      <c r="D25" s="42">
        <v>206</v>
      </c>
      <c r="E25" s="59">
        <v>55</v>
      </c>
      <c r="F25" s="57"/>
      <c r="G25" s="57"/>
      <c r="H25" s="57"/>
    </row>
    <row r="26" spans="1:8" ht="15">
      <c r="A26" s="10" t="s">
        <v>19</v>
      </c>
      <c r="B26" s="42">
        <v>361</v>
      </c>
      <c r="C26" s="42">
        <v>119</v>
      </c>
      <c r="D26" s="42">
        <v>202</v>
      </c>
      <c r="E26" s="59">
        <v>40</v>
      </c>
      <c r="F26" s="57"/>
      <c r="G26" s="57"/>
      <c r="H26" s="57"/>
    </row>
    <row r="27" spans="1:8" ht="15">
      <c r="A27" s="10" t="s">
        <v>20</v>
      </c>
      <c r="B27" s="42">
        <v>803</v>
      </c>
      <c r="C27" s="42">
        <v>278</v>
      </c>
      <c r="D27" s="42">
        <v>406</v>
      </c>
      <c r="E27" s="59">
        <v>119</v>
      </c>
      <c r="F27" s="57"/>
      <c r="G27" s="57"/>
      <c r="H27" s="57"/>
    </row>
    <row r="28" spans="1:8" ht="15">
      <c r="A28" s="10" t="s">
        <v>21</v>
      </c>
      <c r="B28" s="42">
        <v>334</v>
      </c>
      <c r="C28" s="42">
        <v>101</v>
      </c>
      <c r="D28" s="42">
        <v>186</v>
      </c>
      <c r="E28" s="59">
        <v>47</v>
      </c>
      <c r="F28" s="57"/>
      <c r="G28" s="57"/>
      <c r="H28" s="57"/>
    </row>
    <row r="29" spans="1:8" ht="15">
      <c r="A29" s="10" t="s">
        <v>22</v>
      </c>
      <c r="B29" s="42">
        <v>220</v>
      </c>
      <c r="C29" s="42">
        <v>75</v>
      </c>
      <c r="D29" s="42">
        <v>114</v>
      </c>
      <c r="E29" s="59">
        <v>31</v>
      </c>
      <c r="F29" s="57"/>
      <c r="G29" s="57"/>
      <c r="H29" s="57"/>
    </row>
    <row r="30" spans="1:8" ht="15">
      <c r="A30" s="10" t="s">
        <v>23</v>
      </c>
      <c r="B30" s="42">
        <v>254</v>
      </c>
      <c r="C30" s="42">
        <v>79</v>
      </c>
      <c r="D30" s="42">
        <v>143</v>
      </c>
      <c r="E30" s="59">
        <v>32</v>
      </c>
      <c r="F30" s="57"/>
      <c r="G30" s="57"/>
      <c r="H30" s="57"/>
    </row>
    <row r="31" spans="1:8" ht="15">
      <c r="A31" s="10" t="s">
        <v>24</v>
      </c>
      <c r="B31" s="42">
        <v>453</v>
      </c>
      <c r="C31" s="42">
        <v>162</v>
      </c>
      <c r="D31" s="42">
        <v>225</v>
      </c>
      <c r="E31" s="59">
        <v>66</v>
      </c>
      <c r="F31" s="57"/>
      <c r="G31" s="57"/>
      <c r="H31" s="57"/>
    </row>
    <row r="32" spans="1:8" ht="15">
      <c r="A32" s="10" t="s">
        <v>25</v>
      </c>
      <c r="B32" s="42">
        <v>339</v>
      </c>
      <c r="C32" s="42">
        <v>128</v>
      </c>
      <c r="D32" s="42">
        <v>127</v>
      </c>
      <c r="E32" s="59">
        <v>84</v>
      </c>
      <c r="F32" s="57"/>
      <c r="G32" s="57"/>
      <c r="H32" s="57"/>
    </row>
    <row r="33" spans="1:8" ht="15">
      <c r="A33" s="10" t="s">
        <v>26</v>
      </c>
      <c r="B33" s="42">
        <v>314</v>
      </c>
      <c r="C33" s="42">
        <v>92</v>
      </c>
      <c r="D33" s="42">
        <v>196</v>
      </c>
      <c r="E33" s="59">
        <v>26</v>
      </c>
      <c r="F33" s="57"/>
      <c r="G33" s="57"/>
      <c r="H33" s="57"/>
    </row>
    <row r="34" spans="1:8" ht="15">
      <c r="A34" s="10" t="s">
        <v>27</v>
      </c>
      <c r="B34" s="42">
        <v>268</v>
      </c>
      <c r="C34" s="42">
        <v>74</v>
      </c>
      <c r="D34" s="42">
        <v>169</v>
      </c>
      <c r="E34" s="59">
        <v>25</v>
      </c>
      <c r="F34" s="57"/>
      <c r="G34" s="57"/>
      <c r="H34" s="57"/>
    </row>
    <row r="35" spans="1:8" ht="15">
      <c r="A35" s="10" t="s">
        <v>28</v>
      </c>
      <c r="B35" s="42">
        <v>735</v>
      </c>
      <c r="C35" s="42">
        <v>249</v>
      </c>
      <c r="D35" s="42">
        <v>420</v>
      </c>
      <c r="E35" s="59">
        <v>66</v>
      </c>
      <c r="F35" s="57"/>
      <c r="G35" s="57"/>
      <c r="H35" s="57"/>
    </row>
    <row r="36" spans="1:8" ht="15">
      <c r="A36" s="10" t="s">
        <v>29</v>
      </c>
      <c r="B36" s="42">
        <v>645</v>
      </c>
      <c r="C36" s="42">
        <v>236</v>
      </c>
      <c r="D36" s="42">
        <v>310</v>
      </c>
      <c r="E36" s="59">
        <v>99</v>
      </c>
      <c r="F36" s="57"/>
      <c r="G36" s="57"/>
      <c r="H36" s="57"/>
    </row>
    <row r="37" spans="1:8" ht="15">
      <c r="A37" s="10" t="s">
        <v>136</v>
      </c>
      <c r="B37" s="42">
        <v>209</v>
      </c>
      <c r="C37" s="42">
        <v>90</v>
      </c>
      <c r="D37" s="42">
        <v>96</v>
      </c>
      <c r="E37" s="59">
        <v>23</v>
      </c>
      <c r="F37" s="57"/>
      <c r="G37" s="57"/>
      <c r="H37" s="57"/>
    </row>
    <row r="38" spans="1:8" ht="15">
      <c r="A38" s="10" t="s">
        <v>30</v>
      </c>
      <c r="B38" s="42">
        <v>781</v>
      </c>
      <c r="C38" s="42">
        <v>276</v>
      </c>
      <c r="D38" s="42">
        <v>440</v>
      </c>
      <c r="E38" s="59">
        <v>65</v>
      </c>
      <c r="F38" s="57"/>
      <c r="G38" s="57"/>
      <c r="H38" s="57"/>
    </row>
    <row r="39" spans="1:8" ht="15">
      <c r="A39" s="10" t="s">
        <v>31</v>
      </c>
      <c r="B39" s="42">
        <v>435</v>
      </c>
      <c r="C39" s="42">
        <v>153</v>
      </c>
      <c r="D39" s="42">
        <v>227</v>
      </c>
      <c r="E39" s="59">
        <v>55</v>
      </c>
      <c r="F39" s="57"/>
      <c r="G39" s="57"/>
      <c r="H39" s="57"/>
    </row>
    <row r="40" spans="1:8" ht="15">
      <c r="A40" s="10" t="s">
        <v>32</v>
      </c>
      <c r="B40" s="42">
        <v>460</v>
      </c>
      <c r="C40" s="42">
        <v>165</v>
      </c>
      <c r="D40" s="42">
        <v>249</v>
      </c>
      <c r="E40" s="59">
        <v>46</v>
      </c>
      <c r="F40" s="57"/>
      <c r="G40" s="57"/>
      <c r="H40" s="57"/>
    </row>
    <row r="41" spans="1:8" ht="15">
      <c r="A41" s="10" t="s">
        <v>33</v>
      </c>
      <c r="B41" s="42">
        <v>827</v>
      </c>
      <c r="C41" s="42">
        <v>246</v>
      </c>
      <c r="D41" s="42">
        <v>411</v>
      </c>
      <c r="E41" s="59">
        <v>170</v>
      </c>
      <c r="F41" s="57"/>
      <c r="G41" s="57"/>
      <c r="H41" s="57"/>
    </row>
    <row r="42" spans="1:8" ht="15">
      <c r="A42" s="10" t="s">
        <v>34</v>
      </c>
      <c r="B42" s="42">
        <v>274</v>
      </c>
      <c r="C42" s="42">
        <v>89</v>
      </c>
      <c r="D42" s="42">
        <v>140</v>
      </c>
      <c r="E42" s="59">
        <v>45</v>
      </c>
      <c r="F42" s="57"/>
      <c r="G42" s="57"/>
      <c r="H42" s="57"/>
    </row>
    <row r="43" spans="1:8" ht="15">
      <c r="A43" s="10" t="s">
        <v>131</v>
      </c>
      <c r="B43" s="42">
        <v>135</v>
      </c>
      <c r="C43" s="42">
        <v>47</v>
      </c>
      <c r="D43" s="42">
        <v>63</v>
      </c>
      <c r="E43" s="59">
        <v>25</v>
      </c>
      <c r="F43" s="57"/>
      <c r="G43" s="57"/>
      <c r="H43" s="57"/>
    </row>
    <row r="44" spans="1:8" ht="15">
      <c r="A44" s="10" t="s">
        <v>35</v>
      </c>
      <c r="B44" s="42">
        <v>534</v>
      </c>
      <c r="C44" s="42">
        <v>180</v>
      </c>
      <c r="D44" s="42">
        <v>310</v>
      </c>
      <c r="E44" s="59">
        <v>44</v>
      </c>
      <c r="F44" s="57"/>
      <c r="G44" s="57"/>
      <c r="H44" s="57"/>
    </row>
    <row r="45" spans="1:8" ht="15">
      <c r="A45" s="10" t="s">
        <v>36</v>
      </c>
      <c r="B45" s="42">
        <v>445</v>
      </c>
      <c r="C45" s="42">
        <v>164</v>
      </c>
      <c r="D45" s="42">
        <v>229</v>
      </c>
      <c r="E45" s="59">
        <v>52</v>
      </c>
      <c r="F45" s="57"/>
      <c r="G45" s="57"/>
      <c r="H45" s="57"/>
    </row>
    <row r="46" spans="1:8" ht="15">
      <c r="A46" s="10" t="s">
        <v>37</v>
      </c>
      <c r="B46" s="42">
        <v>368</v>
      </c>
      <c r="C46" s="42">
        <v>145</v>
      </c>
      <c r="D46" s="42">
        <v>191</v>
      </c>
      <c r="E46" s="59">
        <v>32</v>
      </c>
      <c r="F46" s="57"/>
      <c r="G46" s="57"/>
      <c r="H46" s="57"/>
    </row>
    <row r="47" spans="1:8" ht="15">
      <c r="A47" s="10" t="s">
        <v>38</v>
      </c>
      <c r="B47" s="42">
        <v>29</v>
      </c>
      <c r="C47" s="42">
        <v>4</v>
      </c>
      <c r="D47" s="42">
        <v>23</v>
      </c>
      <c r="E47" s="59">
        <v>2</v>
      </c>
      <c r="F47" s="57"/>
      <c r="G47" s="57"/>
      <c r="H47" s="57"/>
    </row>
    <row r="48" spans="1:8" ht="15">
      <c r="A48" s="10" t="s">
        <v>39</v>
      </c>
      <c r="B48" s="42">
        <v>660</v>
      </c>
      <c r="C48" s="42">
        <v>196</v>
      </c>
      <c r="D48" s="42">
        <v>413</v>
      </c>
      <c r="E48" s="59">
        <v>51</v>
      </c>
      <c r="F48" s="57"/>
      <c r="G48" s="57"/>
      <c r="H48" s="57"/>
    </row>
    <row r="49" spans="1:8" ht="15">
      <c r="A49" s="10" t="s">
        <v>40</v>
      </c>
      <c r="B49" s="42">
        <v>675</v>
      </c>
      <c r="C49" s="42">
        <v>191</v>
      </c>
      <c r="D49" s="42">
        <v>386</v>
      </c>
      <c r="E49" s="59">
        <v>98</v>
      </c>
      <c r="F49" s="57"/>
      <c r="G49" s="57"/>
      <c r="H49" s="57"/>
    </row>
    <row r="50" spans="1:8" ht="15">
      <c r="A50" s="10" t="s">
        <v>41</v>
      </c>
      <c r="B50" s="42">
        <v>405</v>
      </c>
      <c r="C50" s="42">
        <v>143</v>
      </c>
      <c r="D50" s="42">
        <v>242</v>
      </c>
      <c r="E50" s="59">
        <v>20</v>
      </c>
      <c r="F50" s="57"/>
      <c r="G50" s="57"/>
      <c r="H50" s="57"/>
    </row>
    <row r="51" spans="1:8" ht="15">
      <c r="A51" s="10" t="s">
        <v>132</v>
      </c>
      <c r="B51" s="42">
        <v>893</v>
      </c>
      <c r="C51" s="42">
        <v>289</v>
      </c>
      <c r="D51" s="42">
        <v>428</v>
      </c>
      <c r="E51" s="59">
        <v>176</v>
      </c>
      <c r="F51" s="57"/>
      <c r="G51" s="57"/>
      <c r="H51" s="57"/>
    </row>
    <row r="52" spans="1:8" ht="15">
      <c r="A52" s="10" t="s">
        <v>42</v>
      </c>
      <c r="B52" s="42">
        <v>575</v>
      </c>
      <c r="C52" s="42">
        <v>177</v>
      </c>
      <c r="D52" s="42">
        <v>298</v>
      </c>
      <c r="E52" s="59">
        <v>100</v>
      </c>
      <c r="F52" s="57"/>
      <c r="G52" s="57"/>
      <c r="H52" s="57"/>
    </row>
    <row r="53" spans="1:8" ht="15">
      <c r="A53" s="10" t="s">
        <v>43</v>
      </c>
      <c r="B53" s="42">
        <v>500</v>
      </c>
      <c r="C53" s="42">
        <v>167</v>
      </c>
      <c r="D53" s="42">
        <v>268</v>
      </c>
      <c r="E53" s="59">
        <v>65</v>
      </c>
      <c r="F53" s="57"/>
      <c r="G53" s="57"/>
      <c r="H53" s="57"/>
    </row>
    <row r="54" spans="1:8" ht="15">
      <c r="A54" s="10" t="s">
        <v>44</v>
      </c>
      <c r="B54" s="42">
        <v>568</v>
      </c>
      <c r="C54" s="42">
        <v>188</v>
      </c>
      <c r="D54" s="42">
        <v>316</v>
      </c>
      <c r="E54" s="59">
        <v>64</v>
      </c>
      <c r="F54" s="57"/>
      <c r="G54" s="57"/>
      <c r="H54" s="57"/>
    </row>
    <row r="55" spans="1:8" ht="15">
      <c r="A55" s="10" t="s">
        <v>45</v>
      </c>
      <c r="B55" s="42">
        <v>639</v>
      </c>
      <c r="C55" s="42">
        <v>194</v>
      </c>
      <c r="D55" s="42">
        <v>378</v>
      </c>
      <c r="E55" s="59">
        <v>67</v>
      </c>
      <c r="F55" s="57"/>
      <c r="G55" s="57"/>
      <c r="H55" s="57"/>
    </row>
    <row r="56" spans="1:8" ht="15">
      <c r="A56" s="10" t="s">
        <v>46</v>
      </c>
      <c r="B56" s="42">
        <v>536</v>
      </c>
      <c r="C56" s="42">
        <v>178</v>
      </c>
      <c r="D56" s="42">
        <v>330</v>
      </c>
      <c r="E56" s="59">
        <v>28</v>
      </c>
      <c r="F56" s="57"/>
      <c r="G56" s="57"/>
      <c r="H56" s="57"/>
    </row>
    <row r="57" spans="1:8" ht="15">
      <c r="A57" s="10" t="s">
        <v>133</v>
      </c>
      <c r="B57" s="42">
        <v>348</v>
      </c>
      <c r="C57" s="42">
        <v>102</v>
      </c>
      <c r="D57" s="42">
        <v>236</v>
      </c>
      <c r="E57" s="59">
        <v>10</v>
      </c>
      <c r="F57" s="57"/>
      <c r="G57" s="57"/>
      <c r="H57" s="57"/>
    </row>
    <row r="58" spans="1:8" ht="15">
      <c r="A58" s="10" t="s">
        <v>47</v>
      </c>
      <c r="B58" s="42">
        <v>722</v>
      </c>
      <c r="C58" s="42">
        <v>234</v>
      </c>
      <c r="D58" s="42">
        <v>426</v>
      </c>
      <c r="E58" s="59">
        <v>62</v>
      </c>
      <c r="F58" s="57"/>
      <c r="G58" s="57"/>
      <c r="H58" s="57"/>
    </row>
    <row r="59" spans="1:8" ht="15">
      <c r="A59" s="10" t="s">
        <v>48</v>
      </c>
      <c r="B59" s="42">
        <v>217</v>
      </c>
      <c r="C59" s="42">
        <v>77</v>
      </c>
      <c r="D59" s="42">
        <v>111</v>
      </c>
      <c r="E59" s="59">
        <v>29</v>
      </c>
      <c r="F59" s="57"/>
      <c r="G59" s="57"/>
      <c r="H59" s="57"/>
    </row>
    <row r="60" spans="1:8" ht="60" customHeight="1">
      <c r="A60" s="23" t="s">
        <v>225</v>
      </c>
      <c r="B60" s="6" t="s">
        <v>100</v>
      </c>
      <c r="C60" s="58" t="s">
        <v>224</v>
      </c>
      <c r="D60" s="6" t="s">
        <v>232</v>
      </c>
      <c r="E60" s="20" t="s">
        <v>101</v>
      </c>
      <c r="F60" s="57"/>
      <c r="G60" s="57"/>
      <c r="H60" s="57"/>
    </row>
    <row r="61" spans="1:8" ht="15">
      <c r="A61" s="10" t="s">
        <v>49</v>
      </c>
      <c r="B61" s="42">
        <v>290</v>
      </c>
      <c r="C61" s="42">
        <v>91</v>
      </c>
      <c r="D61" s="42">
        <v>159</v>
      </c>
      <c r="E61" s="59">
        <v>40</v>
      </c>
      <c r="F61" s="57"/>
      <c r="G61" s="57"/>
      <c r="H61" s="57"/>
    </row>
    <row r="62" spans="1:8" ht="15">
      <c r="A62" s="10" t="s">
        <v>50</v>
      </c>
      <c r="B62" s="42">
        <v>529</v>
      </c>
      <c r="C62" s="42">
        <v>169</v>
      </c>
      <c r="D62" s="42">
        <v>276</v>
      </c>
      <c r="E62" s="59">
        <v>84</v>
      </c>
      <c r="F62" s="57"/>
      <c r="G62" s="57"/>
      <c r="H62" s="57"/>
    </row>
    <row r="63" spans="1:8" ht="15">
      <c r="A63" s="10" t="s">
        <v>51</v>
      </c>
      <c r="B63" s="42">
        <v>598</v>
      </c>
      <c r="C63" s="42">
        <v>244</v>
      </c>
      <c r="D63" s="42">
        <v>265</v>
      </c>
      <c r="E63" s="59">
        <v>89</v>
      </c>
      <c r="F63" s="57"/>
      <c r="G63" s="57"/>
      <c r="H63" s="57"/>
    </row>
    <row r="64" spans="1:8" ht="15">
      <c r="A64" s="10" t="s">
        <v>52</v>
      </c>
      <c r="B64" s="42">
        <v>285</v>
      </c>
      <c r="C64" s="42">
        <v>101</v>
      </c>
      <c r="D64" s="42">
        <v>119</v>
      </c>
      <c r="E64" s="59">
        <v>65</v>
      </c>
      <c r="F64" s="57"/>
      <c r="G64" s="57"/>
      <c r="H64" s="57"/>
    </row>
    <row r="65" spans="1:8" ht="15">
      <c r="A65" s="10" t="s">
        <v>53</v>
      </c>
      <c r="B65" s="42">
        <v>560</v>
      </c>
      <c r="C65" s="42">
        <v>175</v>
      </c>
      <c r="D65" s="42">
        <v>280</v>
      </c>
      <c r="E65" s="59">
        <v>105</v>
      </c>
      <c r="F65" s="57"/>
      <c r="G65" s="57"/>
      <c r="H65" s="57"/>
    </row>
    <row r="66" spans="1:8" ht="15">
      <c r="A66" s="10" t="s">
        <v>54</v>
      </c>
      <c r="B66" s="42">
        <v>760</v>
      </c>
      <c r="C66" s="42">
        <v>248</v>
      </c>
      <c r="D66" s="42">
        <v>403</v>
      </c>
      <c r="E66" s="59">
        <v>109</v>
      </c>
      <c r="F66" s="57"/>
      <c r="G66" s="57"/>
      <c r="H66" s="57"/>
    </row>
    <row r="67" spans="1:8" ht="15">
      <c r="A67" s="10" t="s">
        <v>55</v>
      </c>
      <c r="B67" s="42">
        <v>447</v>
      </c>
      <c r="C67" s="42">
        <v>159</v>
      </c>
      <c r="D67" s="42">
        <v>229</v>
      </c>
      <c r="E67" s="59">
        <v>59</v>
      </c>
      <c r="F67" s="57"/>
      <c r="G67" s="57"/>
      <c r="H67" s="57"/>
    </row>
    <row r="68" spans="1:8" ht="15">
      <c r="A68" s="10" t="s">
        <v>56</v>
      </c>
      <c r="B68" s="42">
        <v>371</v>
      </c>
      <c r="C68" s="42">
        <v>137</v>
      </c>
      <c r="D68" s="42">
        <v>173</v>
      </c>
      <c r="E68" s="59">
        <v>61</v>
      </c>
      <c r="F68" s="57"/>
      <c r="G68" s="57"/>
      <c r="H68" s="57"/>
    </row>
    <row r="69" spans="1:8" ht="15">
      <c r="A69" s="10" t="s">
        <v>57</v>
      </c>
      <c r="B69" s="42">
        <v>310</v>
      </c>
      <c r="C69" s="42">
        <v>94</v>
      </c>
      <c r="D69" s="42">
        <v>152</v>
      </c>
      <c r="E69" s="59">
        <v>64</v>
      </c>
      <c r="F69" s="57"/>
      <c r="G69" s="57"/>
      <c r="H69" s="57"/>
    </row>
    <row r="70" spans="1:8" ht="15">
      <c r="A70" s="10" t="s">
        <v>58</v>
      </c>
      <c r="B70" s="42">
        <v>45</v>
      </c>
      <c r="C70" s="42">
        <v>15</v>
      </c>
      <c r="D70" s="42">
        <v>23</v>
      </c>
      <c r="E70" s="59">
        <v>7</v>
      </c>
      <c r="F70" s="57"/>
      <c r="G70" s="57"/>
      <c r="H70" s="57"/>
    </row>
    <row r="71" spans="1:8" ht="15">
      <c r="A71" s="10" t="s">
        <v>59</v>
      </c>
      <c r="B71" s="42">
        <v>785</v>
      </c>
      <c r="C71" s="42">
        <v>261</v>
      </c>
      <c r="D71" s="42">
        <v>396</v>
      </c>
      <c r="E71" s="59">
        <v>128</v>
      </c>
      <c r="F71" s="57"/>
      <c r="G71" s="57"/>
      <c r="H71" s="57"/>
    </row>
    <row r="72" spans="1:8" ht="15">
      <c r="A72" s="10" t="s">
        <v>60</v>
      </c>
      <c r="B72" s="42">
        <v>762</v>
      </c>
      <c r="C72" s="42">
        <v>251</v>
      </c>
      <c r="D72" s="42">
        <v>423</v>
      </c>
      <c r="E72" s="59">
        <v>88</v>
      </c>
      <c r="F72" s="57"/>
      <c r="G72" s="57"/>
      <c r="H72" s="57"/>
    </row>
    <row r="73" spans="1:8" ht="15">
      <c r="A73" s="10" t="s">
        <v>61</v>
      </c>
      <c r="B73" s="42">
        <v>710</v>
      </c>
      <c r="C73" s="42">
        <v>171</v>
      </c>
      <c r="D73" s="42">
        <v>318</v>
      </c>
      <c r="E73" s="59">
        <v>221</v>
      </c>
      <c r="F73" s="57"/>
      <c r="G73" s="57"/>
      <c r="H73" s="57"/>
    </row>
    <row r="74" spans="1:8" ht="15">
      <c r="A74" s="10" t="s">
        <v>62</v>
      </c>
      <c r="B74" s="42">
        <v>407</v>
      </c>
      <c r="C74" s="42">
        <v>135</v>
      </c>
      <c r="D74" s="42">
        <v>185</v>
      </c>
      <c r="E74" s="59">
        <v>87</v>
      </c>
      <c r="F74" s="57"/>
      <c r="G74" s="57"/>
      <c r="H74" s="57"/>
    </row>
    <row r="75" spans="1:8" ht="15">
      <c r="A75" s="10" t="s">
        <v>63</v>
      </c>
      <c r="B75" s="42">
        <v>602</v>
      </c>
      <c r="C75" s="42">
        <v>180</v>
      </c>
      <c r="D75" s="42">
        <v>316</v>
      </c>
      <c r="E75" s="59">
        <v>106</v>
      </c>
      <c r="F75" s="57"/>
      <c r="G75" s="57"/>
      <c r="H75" s="57"/>
    </row>
    <row r="76" spans="1:8" ht="15">
      <c r="A76" s="10" t="s">
        <v>64</v>
      </c>
      <c r="B76" s="42">
        <v>780</v>
      </c>
      <c r="C76" s="42">
        <v>200</v>
      </c>
      <c r="D76" s="42">
        <v>380</v>
      </c>
      <c r="E76" s="59">
        <v>200</v>
      </c>
      <c r="F76" s="57"/>
      <c r="G76" s="57"/>
      <c r="H76" s="57"/>
    </row>
    <row r="77" spans="1:8" ht="15">
      <c r="A77" s="10" t="s">
        <v>65</v>
      </c>
      <c r="B77" s="42">
        <v>578</v>
      </c>
      <c r="C77" s="42">
        <v>147</v>
      </c>
      <c r="D77" s="42">
        <v>214</v>
      </c>
      <c r="E77" s="59">
        <v>217</v>
      </c>
      <c r="F77" s="57"/>
      <c r="G77" s="57"/>
      <c r="H77" s="57"/>
    </row>
    <row r="78" spans="1:8" ht="15">
      <c r="A78" s="10" t="s">
        <v>66</v>
      </c>
      <c r="B78" s="42">
        <v>366</v>
      </c>
      <c r="C78" s="42">
        <v>114</v>
      </c>
      <c r="D78" s="42">
        <v>186</v>
      </c>
      <c r="E78" s="59">
        <v>66</v>
      </c>
      <c r="F78" s="57"/>
      <c r="G78" s="57"/>
      <c r="H78" s="57"/>
    </row>
    <row r="79" spans="1:8" ht="15">
      <c r="A79" s="10" t="s">
        <v>67</v>
      </c>
      <c r="B79" s="42">
        <v>598</v>
      </c>
      <c r="C79" s="42">
        <v>162</v>
      </c>
      <c r="D79" s="42">
        <v>276</v>
      </c>
      <c r="E79" s="59">
        <v>160</v>
      </c>
      <c r="F79" s="57"/>
      <c r="G79" s="57"/>
      <c r="H79" s="57"/>
    </row>
    <row r="80" spans="1:8" ht="15">
      <c r="A80" s="10" t="s">
        <v>134</v>
      </c>
      <c r="B80" s="42">
        <v>745</v>
      </c>
      <c r="C80" s="42">
        <v>264</v>
      </c>
      <c r="D80" s="42">
        <v>415</v>
      </c>
      <c r="E80" s="59">
        <v>66</v>
      </c>
      <c r="F80" s="57"/>
      <c r="G80" s="57"/>
      <c r="H80" s="57"/>
    </row>
    <row r="81" spans="1:8" ht="15">
      <c r="A81" s="10" t="s">
        <v>68</v>
      </c>
      <c r="B81" s="42">
        <v>520</v>
      </c>
      <c r="C81" s="42">
        <v>180</v>
      </c>
      <c r="D81" s="42">
        <v>251</v>
      </c>
      <c r="E81" s="59">
        <v>89</v>
      </c>
      <c r="F81" s="57"/>
      <c r="G81" s="57"/>
      <c r="H81" s="57"/>
    </row>
    <row r="82" spans="1:8" ht="15">
      <c r="A82" s="10" t="s">
        <v>69</v>
      </c>
      <c r="B82" s="42">
        <v>618</v>
      </c>
      <c r="C82" s="42">
        <v>228</v>
      </c>
      <c r="D82" s="42">
        <v>335</v>
      </c>
      <c r="E82" s="59">
        <v>55</v>
      </c>
      <c r="F82" s="57"/>
      <c r="G82" s="57"/>
      <c r="H82" s="57"/>
    </row>
    <row r="83" spans="1:8" ht="15">
      <c r="A83" s="10" t="s">
        <v>70</v>
      </c>
      <c r="B83" s="42">
        <v>615</v>
      </c>
      <c r="C83" s="42">
        <v>213</v>
      </c>
      <c r="D83" s="42">
        <v>334</v>
      </c>
      <c r="E83" s="59">
        <v>68</v>
      </c>
      <c r="F83" s="57"/>
      <c r="G83" s="57"/>
      <c r="H83" s="57"/>
    </row>
    <row r="84" spans="1:8" ht="15">
      <c r="A84" s="10" t="s">
        <v>71</v>
      </c>
      <c r="B84" s="42">
        <v>471</v>
      </c>
      <c r="C84" s="42">
        <v>149</v>
      </c>
      <c r="D84" s="42">
        <v>258</v>
      </c>
      <c r="E84" s="59">
        <v>64</v>
      </c>
      <c r="F84" s="57"/>
      <c r="G84" s="57"/>
      <c r="H84" s="57"/>
    </row>
    <row r="85" spans="1:8" ht="15">
      <c r="A85" s="10" t="s">
        <v>72</v>
      </c>
      <c r="B85" s="42">
        <v>542</v>
      </c>
      <c r="C85" s="42">
        <v>188</v>
      </c>
      <c r="D85" s="42">
        <v>300</v>
      </c>
      <c r="E85" s="59">
        <v>54</v>
      </c>
      <c r="F85" s="57"/>
      <c r="G85" s="57"/>
      <c r="H85" s="57"/>
    </row>
    <row r="86" spans="1:8" ht="15">
      <c r="A86" s="10" t="s">
        <v>73</v>
      </c>
      <c r="B86" s="42">
        <v>714</v>
      </c>
      <c r="C86" s="42">
        <v>220</v>
      </c>
      <c r="D86" s="42">
        <v>368</v>
      </c>
      <c r="E86" s="59">
        <v>126</v>
      </c>
      <c r="F86" s="57"/>
      <c r="G86" s="57"/>
      <c r="H86" s="57"/>
    </row>
    <row r="87" spans="1:8" ht="15">
      <c r="A87" s="10" t="s">
        <v>74</v>
      </c>
      <c r="B87" s="42">
        <v>568</v>
      </c>
      <c r="C87" s="42">
        <v>207</v>
      </c>
      <c r="D87" s="42">
        <v>266</v>
      </c>
      <c r="E87" s="59">
        <v>95</v>
      </c>
      <c r="F87" s="57"/>
      <c r="G87" s="57"/>
      <c r="H87" s="57"/>
    </row>
    <row r="88" spans="1:8" ht="15">
      <c r="A88" s="10" t="s">
        <v>75</v>
      </c>
      <c r="B88" s="42">
        <v>724</v>
      </c>
      <c r="C88" s="42">
        <v>271</v>
      </c>
      <c r="D88" s="42">
        <v>386</v>
      </c>
      <c r="E88" s="59">
        <v>67</v>
      </c>
      <c r="F88" s="57"/>
      <c r="G88" s="57"/>
      <c r="H88" s="57"/>
    </row>
    <row r="89" spans="1:8" ht="15">
      <c r="A89" s="10" t="s">
        <v>76</v>
      </c>
      <c r="B89" s="42">
        <v>1065</v>
      </c>
      <c r="C89" s="42">
        <v>404</v>
      </c>
      <c r="D89" s="42">
        <v>551</v>
      </c>
      <c r="E89" s="59">
        <v>110</v>
      </c>
      <c r="F89" s="57"/>
      <c r="G89" s="57"/>
      <c r="H89" s="57"/>
    </row>
    <row r="90" spans="1:8" ht="15">
      <c r="A90" s="10" t="s">
        <v>77</v>
      </c>
      <c r="B90" s="42">
        <v>720</v>
      </c>
      <c r="C90" s="42">
        <v>258</v>
      </c>
      <c r="D90" s="42">
        <v>387</v>
      </c>
      <c r="E90" s="59">
        <v>75</v>
      </c>
      <c r="F90" s="57"/>
      <c r="G90" s="57"/>
      <c r="H90" s="57"/>
    </row>
    <row r="91" spans="1:8" ht="15">
      <c r="A91" s="10" t="s">
        <v>78</v>
      </c>
      <c r="B91" s="42">
        <v>304</v>
      </c>
      <c r="C91" s="42">
        <v>109</v>
      </c>
      <c r="D91" s="42">
        <v>158</v>
      </c>
      <c r="E91" s="59">
        <v>37</v>
      </c>
      <c r="F91" s="57"/>
      <c r="G91" s="57"/>
      <c r="H91" s="57"/>
    </row>
    <row r="92" spans="1:8" ht="15">
      <c r="A92" s="10" t="s">
        <v>79</v>
      </c>
      <c r="B92" s="42">
        <v>768</v>
      </c>
      <c r="C92" s="42">
        <v>231</v>
      </c>
      <c r="D92" s="42">
        <v>446</v>
      </c>
      <c r="E92" s="59">
        <v>91</v>
      </c>
      <c r="F92" s="57"/>
      <c r="G92" s="57"/>
      <c r="H92" s="57"/>
    </row>
    <row r="93" spans="1:8" ht="15">
      <c r="A93" s="10" t="s">
        <v>80</v>
      </c>
      <c r="B93" s="42">
        <v>621</v>
      </c>
      <c r="C93" s="42">
        <v>209</v>
      </c>
      <c r="D93" s="42">
        <v>333</v>
      </c>
      <c r="E93" s="59">
        <v>79</v>
      </c>
      <c r="F93" s="57"/>
      <c r="G93" s="57"/>
      <c r="H93" s="57"/>
    </row>
    <row r="94" spans="1:8" ht="15">
      <c r="A94" s="10" t="s">
        <v>81</v>
      </c>
      <c r="B94" s="42">
        <v>580</v>
      </c>
      <c r="C94" s="42">
        <v>207</v>
      </c>
      <c r="D94" s="42">
        <v>300</v>
      </c>
      <c r="E94" s="59">
        <v>73</v>
      </c>
      <c r="F94" s="57"/>
      <c r="G94" s="57"/>
      <c r="H94" s="57"/>
    </row>
    <row r="95" spans="1:8" ht="15">
      <c r="A95" s="10" t="s">
        <v>82</v>
      </c>
      <c r="B95" s="42">
        <v>495</v>
      </c>
      <c r="C95" s="42">
        <v>180</v>
      </c>
      <c r="D95" s="42">
        <v>252</v>
      </c>
      <c r="E95" s="59">
        <v>63</v>
      </c>
      <c r="F95" s="57"/>
      <c r="G95" s="57"/>
      <c r="H95" s="57"/>
    </row>
    <row r="96" spans="1:8" ht="15">
      <c r="A96" s="10" t="s">
        <v>83</v>
      </c>
      <c r="B96" s="42">
        <v>517</v>
      </c>
      <c r="C96" s="42">
        <v>190</v>
      </c>
      <c r="D96" s="42">
        <v>254</v>
      </c>
      <c r="E96" s="59">
        <v>73</v>
      </c>
      <c r="F96" s="57"/>
      <c r="G96" s="57"/>
      <c r="H96" s="57"/>
    </row>
    <row r="97" spans="1:8" ht="15">
      <c r="A97" s="10" t="s">
        <v>84</v>
      </c>
      <c r="B97" s="42">
        <v>493</v>
      </c>
      <c r="C97" s="42">
        <v>155</v>
      </c>
      <c r="D97" s="42">
        <v>266</v>
      </c>
      <c r="E97" s="59">
        <v>72</v>
      </c>
      <c r="F97" s="57"/>
      <c r="G97" s="57"/>
      <c r="H97" s="57"/>
    </row>
    <row r="98" spans="1:8" ht="15">
      <c r="A98" s="10" t="s">
        <v>85</v>
      </c>
      <c r="B98" s="42">
        <v>522</v>
      </c>
      <c r="C98" s="42">
        <v>147</v>
      </c>
      <c r="D98" s="42">
        <v>303</v>
      </c>
      <c r="E98" s="59">
        <v>72</v>
      </c>
      <c r="F98" s="57"/>
      <c r="G98" s="57"/>
      <c r="H98" s="57"/>
    </row>
    <row r="99" spans="1:8" ht="15">
      <c r="A99" s="10" t="s">
        <v>86</v>
      </c>
      <c r="B99" s="42">
        <v>525</v>
      </c>
      <c r="C99" s="42">
        <v>170</v>
      </c>
      <c r="D99" s="42">
        <v>307</v>
      </c>
      <c r="E99" s="59">
        <v>48</v>
      </c>
      <c r="F99" s="57"/>
      <c r="G99" s="57"/>
      <c r="H99" s="57"/>
    </row>
    <row r="100" spans="1:8" ht="15">
      <c r="A100" s="10" t="s">
        <v>87</v>
      </c>
      <c r="B100" s="42">
        <v>856</v>
      </c>
      <c r="C100" s="42">
        <v>270</v>
      </c>
      <c r="D100" s="42">
        <v>495</v>
      </c>
      <c r="E100" s="59">
        <v>91</v>
      </c>
      <c r="F100" s="57"/>
      <c r="G100" s="57"/>
      <c r="H100" s="57"/>
    </row>
    <row r="101" spans="1:8" ht="15">
      <c r="A101" s="10" t="s">
        <v>88</v>
      </c>
      <c r="B101" s="42">
        <v>264</v>
      </c>
      <c r="C101" s="42">
        <v>83</v>
      </c>
      <c r="D101" s="42">
        <v>149</v>
      </c>
      <c r="E101" s="59">
        <v>32</v>
      </c>
      <c r="F101" s="57"/>
      <c r="G101" s="57"/>
      <c r="H101" s="57"/>
    </row>
    <row r="102" spans="1:8" ht="15">
      <c r="A102" s="10" t="s">
        <v>138</v>
      </c>
      <c r="B102" s="42">
        <v>334</v>
      </c>
      <c r="C102" s="42">
        <v>114</v>
      </c>
      <c r="D102" s="42">
        <v>192</v>
      </c>
      <c r="E102" s="59">
        <v>28</v>
      </c>
      <c r="F102" s="57"/>
      <c r="G102" s="57"/>
      <c r="H102" s="57"/>
    </row>
    <row r="103" spans="1:8" ht="15">
      <c r="A103" s="10" t="s">
        <v>89</v>
      </c>
      <c r="B103" s="42">
        <v>579</v>
      </c>
      <c r="C103" s="42">
        <v>168</v>
      </c>
      <c r="D103" s="42">
        <v>326</v>
      </c>
      <c r="E103" s="59">
        <v>85</v>
      </c>
      <c r="F103" s="57"/>
      <c r="G103" s="57"/>
      <c r="H103" s="57"/>
    </row>
    <row r="104" spans="1:8" ht="15">
      <c r="A104" s="10" t="s">
        <v>90</v>
      </c>
      <c r="B104" s="42">
        <v>424</v>
      </c>
      <c r="C104" s="42">
        <v>139</v>
      </c>
      <c r="D104" s="42">
        <v>237</v>
      </c>
      <c r="E104" s="59">
        <v>48</v>
      </c>
      <c r="F104" s="57"/>
      <c r="G104" s="57"/>
      <c r="H104" s="57"/>
    </row>
    <row r="105" spans="1:8" ht="15">
      <c r="A105" s="10" t="s">
        <v>91</v>
      </c>
      <c r="B105" s="42">
        <v>478</v>
      </c>
      <c r="C105" s="42">
        <v>143</v>
      </c>
      <c r="D105" s="42">
        <v>288</v>
      </c>
      <c r="E105" s="59">
        <v>47</v>
      </c>
      <c r="F105" s="57"/>
      <c r="G105" s="57"/>
      <c r="H105" s="57"/>
    </row>
    <row r="106" spans="1:8" ht="15">
      <c r="A106" s="10" t="s">
        <v>92</v>
      </c>
      <c r="B106" s="42">
        <v>773</v>
      </c>
      <c r="C106" s="42">
        <v>273</v>
      </c>
      <c r="D106" s="42">
        <v>408</v>
      </c>
      <c r="E106" s="59">
        <v>92</v>
      </c>
      <c r="F106" s="57"/>
      <c r="G106" s="57"/>
      <c r="H106" s="57"/>
    </row>
    <row r="107" spans="1:8" ht="15">
      <c r="A107" s="10" t="s">
        <v>93</v>
      </c>
      <c r="B107" s="42">
        <v>766</v>
      </c>
      <c r="C107" s="42">
        <v>266</v>
      </c>
      <c r="D107" s="42">
        <v>407</v>
      </c>
      <c r="E107" s="59">
        <v>93</v>
      </c>
      <c r="F107" s="57"/>
      <c r="G107" s="57"/>
      <c r="H107" s="57"/>
    </row>
    <row r="108" spans="1:5" ht="12.75">
      <c r="A108" s="10" t="s">
        <v>94</v>
      </c>
      <c r="B108" s="42">
        <v>856</v>
      </c>
      <c r="C108" s="42">
        <v>272</v>
      </c>
      <c r="D108" s="42">
        <v>487</v>
      </c>
      <c r="E108" s="59">
        <v>97</v>
      </c>
    </row>
    <row r="109" spans="1:5" ht="12.75">
      <c r="A109" s="11" t="s">
        <v>109</v>
      </c>
      <c r="B109" s="37">
        <v>54664</v>
      </c>
      <c r="C109" s="37">
        <v>17944</v>
      </c>
      <c r="D109" s="37">
        <v>28966</v>
      </c>
      <c r="E109" s="59">
        <v>7754</v>
      </c>
    </row>
  </sheetData>
  <sheetProtection/>
  <printOptions/>
  <pageMargins left="0.7" right="0.7" top="0.75" bottom="0.75" header="0.3" footer="0.3"/>
  <pageSetup horizontalDpi="600" verticalDpi="600" orientation="portrait" paperSize="5" r:id="rId1"/>
  <headerFooter>
    <oddHeader>&amp;C&amp;"Arial,Bold"Chautauqua County Board of Elections
General Election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view="pageLayout" workbookViewId="0" topLeftCell="A91">
      <selection activeCell="I19" sqref="I19"/>
    </sheetView>
  </sheetViews>
  <sheetFormatPr defaultColWidth="9.140625" defaultRowHeight="12.75"/>
  <cols>
    <col min="1" max="1" width="20.140625" style="3" customWidth="1"/>
    <col min="2" max="2" width="5.7109375" style="28" customWidth="1"/>
    <col min="3" max="13" width="5.7109375" style="3" customWidth="1"/>
    <col min="14" max="15" width="5.421875" style="3" customWidth="1"/>
    <col min="16" max="16384" width="9.140625" style="3" customWidth="1"/>
  </cols>
  <sheetData>
    <row r="1" spans="1:15" s="1" customFormat="1" ht="60" customHeight="1">
      <c r="A1" s="5" t="s">
        <v>108</v>
      </c>
      <c r="B1" s="6" t="s">
        <v>100</v>
      </c>
      <c r="C1" s="20" t="s">
        <v>144</v>
      </c>
      <c r="D1" s="20" t="s">
        <v>144</v>
      </c>
      <c r="E1" s="20" t="s">
        <v>144</v>
      </c>
      <c r="F1" s="20" t="s">
        <v>144</v>
      </c>
      <c r="G1" s="20" t="s">
        <v>144</v>
      </c>
      <c r="H1" s="20" t="s">
        <v>103</v>
      </c>
      <c r="I1" s="20" t="s">
        <v>105</v>
      </c>
      <c r="J1" s="20" t="s">
        <v>105</v>
      </c>
      <c r="K1" s="20" t="s">
        <v>105</v>
      </c>
      <c r="L1" s="20" t="s">
        <v>146</v>
      </c>
      <c r="M1" s="20" t="s">
        <v>147</v>
      </c>
      <c r="N1" s="20" t="s">
        <v>127</v>
      </c>
      <c r="O1" s="20" t="s">
        <v>101</v>
      </c>
    </row>
    <row r="2" spans="1:15" ht="13.5" customHeight="1">
      <c r="A2" s="16" t="s">
        <v>107</v>
      </c>
      <c r="B2" s="8"/>
      <c r="C2" s="12" t="s">
        <v>0</v>
      </c>
      <c r="D2" s="21" t="s">
        <v>95</v>
      </c>
      <c r="E2" s="21" t="s">
        <v>96</v>
      </c>
      <c r="F2" s="21" t="s">
        <v>104</v>
      </c>
      <c r="G2" s="21" t="s">
        <v>139</v>
      </c>
      <c r="H2" s="19" t="s">
        <v>0</v>
      </c>
      <c r="I2" s="21" t="s">
        <v>106</v>
      </c>
      <c r="J2" s="21" t="s">
        <v>98</v>
      </c>
      <c r="K2" s="21" t="s">
        <v>145</v>
      </c>
      <c r="L2" s="21" t="s">
        <v>125</v>
      </c>
      <c r="M2" s="21" t="s">
        <v>126</v>
      </c>
      <c r="N2" s="21" t="s">
        <v>122</v>
      </c>
      <c r="O2" s="9"/>
    </row>
    <row r="3" spans="1:17" ht="13.5" customHeight="1">
      <c r="A3" s="10" t="s">
        <v>1</v>
      </c>
      <c r="B3" s="30">
        <f>C3+H3+L3+M3+N3+O3</f>
        <v>566</v>
      </c>
      <c r="C3" s="29">
        <f>SUM(D3+E3+F3+G3)</f>
        <v>312</v>
      </c>
      <c r="D3" s="33">
        <v>247</v>
      </c>
      <c r="E3" s="33">
        <v>39</v>
      </c>
      <c r="F3" s="33">
        <v>22</v>
      </c>
      <c r="G3" s="33">
        <v>4</v>
      </c>
      <c r="H3" s="29">
        <f>SUM(I3+J3+K3)</f>
        <v>219</v>
      </c>
      <c r="I3" s="33">
        <v>163</v>
      </c>
      <c r="J3" s="33">
        <v>51</v>
      </c>
      <c r="K3" s="33">
        <v>5</v>
      </c>
      <c r="L3" s="33">
        <v>11</v>
      </c>
      <c r="M3" s="33">
        <v>6</v>
      </c>
      <c r="N3" s="33">
        <v>0</v>
      </c>
      <c r="O3" s="62">
        <v>18</v>
      </c>
      <c r="P3" s="60"/>
      <c r="Q3" s="60"/>
    </row>
    <row r="4" spans="1:17" ht="13.5" customHeight="1">
      <c r="A4" s="10" t="s">
        <v>2</v>
      </c>
      <c r="B4" s="30">
        <f aca="true" t="shared" si="0" ref="B4:B67">C4+H4+L4+M4+N4+O4</f>
        <v>1110</v>
      </c>
      <c r="C4" s="29">
        <f aca="true" t="shared" si="1" ref="C4:C67">SUM(D4+E4+F4+G4)</f>
        <v>527</v>
      </c>
      <c r="D4" s="33">
        <v>448</v>
      </c>
      <c r="E4" s="33">
        <v>39</v>
      </c>
      <c r="F4" s="33">
        <v>36</v>
      </c>
      <c r="G4" s="33">
        <v>4</v>
      </c>
      <c r="H4" s="29">
        <f aca="true" t="shared" si="2" ref="H4:H67">SUM(I4+J4+K4)</f>
        <v>531</v>
      </c>
      <c r="I4" s="33">
        <v>445</v>
      </c>
      <c r="J4" s="33">
        <v>80</v>
      </c>
      <c r="K4" s="33">
        <v>6</v>
      </c>
      <c r="L4" s="33">
        <v>3</v>
      </c>
      <c r="M4" s="33">
        <v>6</v>
      </c>
      <c r="N4" s="33">
        <v>0</v>
      </c>
      <c r="O4" s="62">
        <v>43</v>
      </c>
      <c r="P4" s="60"/>
      <c r="Q4" s="60"/>
    </row>
    <row r="5" spans="1:17" ht="13.5" customHeight="1">
      <c r="A5" s="10" t="s">
        <v>3</v>
      </c>
      <c r="B5" s="30">
        <f t="shared" si="0"/>
        <v>837</v>
      </c>
      <c r="C5" s="29">
        <f t="shared" si="1"/>
        <v>431</v>
      </c>
      <c r="D5" s="33">
        <v>373</v>
      </c>
      <c r="E5" s="33">
        <v>24</v>
      </c>
      <c r="F5" s="33">
        <v>28</v>
      </c>
      <c r="G5" s="33">
        <v>6</v>
      </c>
      <c r="H5" s="29">
        <f t="shared" si="2"/>
        <v>352</v>
      </c>
      <c r="I5" s="33">
        <v>307</v>
      </c>
      <c r="J5" s="33">
        <v>44</v>
      </c>
      <c r="K5" s="33">
        <v>1</v>
      </c>
      <c r="L5" s="33">
        <v>6</v>
      </c>
      <c r="M5" s="33">
        <v>5</v>
      </c>
      <c r="N5" s="33">
        <v>0</v>
      </c>
      <c r="O5" s="62">
        <v>43</v>
      </c>
      <c r="P5" s="60"/>
      <c r="Q5" s="60"/>
    </row>
    <row r="6" spans="1:17" ht="13.5" customHeight="1">
      <c r="A6" s="10" t="s">
        <v>4</v>
      </c>
      <c r="B6" s="30">
        <f t="shared" si="0"/>
        <v>733</v>
      </c>
      <c r="C6" s="29">
        <f t="shared" si="1"/>
        <v>401</v>
      </c>
      <c r="D6" s="33">
        <v>349</v>
      </c>
      <c r="E6" s="33">
        <v>21</v>
      </c>
      <c r="F6" s="33">
        <v>28</v>
      </c>
      <c r="G6" s="33">
        <v>3</v>
      </c>
      <c r="H6" s="29">
        <f t="shared" si="2"/>
        <v>289</v>
      </c>
      <c r="I6" s="33">
        <v>254</v>
      </c>
      <c r="J6" s="33">
        <v>31</v>
      </c>
      <c r="K6" s="33">
        <v>4</v>
      </c>
      <c r="L6" s="33">
        <v>4</v>
      </c>
      <c r="M6" s="33">
        <v>5</v>
      </c>
      <c r="N6" s="33">
        <v>0</v>
      </c>
      <c r="O6" s="62">
        <v>34</v>
      </c>
      <c r="P6" s="60"/>
      <c r="Q6" s="60"/>
    </row>
    <row r="7" spans="1:17" ht="13.5" customHeight="1">
      <c r="A7" s="10" t="s">
        <v>5</v>
      </c>
      <c r="B7" s="30">
        <f t="shared" si="0"/>
        <v>534</v>
      </c>
      <c r="C7" s="29">
        <f t="shared" si="1"/>
        <v>237</v>
      </c>
      <c r="D7" s="33">
        <v>197</v>
      </c>
      <c r="E7" s="33">
        <v>15</v>
      </c>
      <c r="F7" s="33">
        <v>19</v>
      </c>
      <c r="G7" s="33">
        <v>6</v>
      </c>
      <c r="H7" s="29">
        <f t="shared" si="2"/>
        <v>265</v>
      </c>
      <c r="I7" s="33">
        <v>231</v>
      </c>
      <c r="J7" s="33">
        <v>34</v>
      </c>
      <c r="K7" s="33">
        <v>0</v>
      </c>
      <c r="L7" s="33">
        <v>6</v>
      </c>
      <c r="M7" s="33">
        <v>3</v>
      </c>
      <c r="N7" s="33">
        <v>1</v>
      </c>
      <c r="O7" s="62">
        <v>22</v>
      </c>
      <c r="P7" s="60"/>
      <c r="Q7" s="60"/>
    </row>
    <row r="8" spans="1:17" ht="13.5" customHeight="1">
      <c r="A8" s="10" t="s">
        <v>6</v>
      </c>
      <c r="B8" s="30">
        <f t="shared" si="0"/>
        <v>657</v>
      </c>
      <c r="C8" s="29">
        <f t="shared" si="1"/>
        <v>265</v>
      </c>
      <c r="D8" s="33">
        <v>228</v>
      </c>
      <c r="E8" s="33">
        <v>17</v>
      </c>
      <c r="F8" s="33">
        <v>18</v>
      </c>
      <c r="G8" s="33">
        <v>2</v>
      </c>
      <c r="H8" s="29">
        <f t="shared" si="2"/>
        <v>351</v>
      </c>
      <c r="I8" s="33">
        <v>297</v>
      </c>
      <c r="J8" s="33">
        <v>52</v>
      </c>
      <c r="K8" s="33">
        <v>2</v>
      </c>
      <c r="L8" s="33">
        <v>4</v>
      </c>
      <c r="M8" s="33">
        <v>5</v>
      </c>
      <c r="N8" s="33">
        <v>0</v>
      </c>
      <c r="O8" s="62">
        <v>32</v>
      </c>
      <c r="P8" s="60"/>
      <c r="Q8" s="60"/>
    </row>
    <row r="9" spans="1:17" ht="13.5" customHeight="1">
      <c r="A9" s="10" t="s">
        <v>7</v>
      </c>
      <c r="B9" s="30">
        <f t="shared" si="0"/>
        <v>873</v>
      </c>
      <c r="C9" s="29">
        <f t="shared" si="1"/>
        <v>398</v>
      </c>
      <c r="D9" s="33">
        <v>305</v>
      </c>
      <c r="E9" s="33">
        <v>55</v>
      </c>
      <c r="F9" s="33">
        <v>31</v>
      </c>
      <c r="G9" s="33">
        <v>7</v>
      </c>
      <c r="H9" s="29">
        <f t="shared" si="2"/>
        <v>421</v>
      </c>
      <c r="I9" s="33">
        <v>338</v>
      </c>
      <c r="J9" s="33">
        <v>79</v>
      </c>
      <c r="K9" s="33">
        <v>4</v>
      </c>
      <c r="L9" s="33">
        <v>5</v>
      </c>
      <c r="M9" s="33">
        <v>9</v>
      </c>
      <c r="N9" s="33">
        <v>0</v>
      </c>
      <c r="O9" s="62">
        <v>40</v>
      </c>
      <c r="P9" s="60"/>
      <c r="Q9" s="60"/>
    </row>
    <row r="10" spans="1:17" ht="13.5" customHeight="1">
      <c r="A10" s="10" t="s">
        <v>8</v>
      </c>
      <c r="B10" s="30">
        <f t="shared" si="0"/>
        <v>802</v>
      </c>
      <c r="C10" s="29">
        <f t="shared" si="1"/>
        <v>341</v>
      </c>
      <c r="D10" s="33">
        <v>265</v>
      </c>
      <c r="E10" s="33">
        <v>47</v>
      </c>
      <c r="F10" s="33">
        <v>25</v>
      </c>
      <c r="G10" s="33">
        <v>4</v>
      </c>
      <c r="H10" s="29">
        <f t="shared" si="2"/>
        <v>412</v>
      </c>
      <c r="I10" s="33">
        <v>345</v>
      </c>
      <c r="J10" s="33">
        <v>65</v>
      </c>
      <c r="K10" s="33">
        <v>2</v>
      </c>
      <c r="L10" s="33">
        <v>7</v>
      </c>
      <c r="M10" s="33">
        <v>2</v>
      </c>
      <c r="N10" s="33">
        <v>0</v>
      </c>
      <c r="O10" s="62">
        <v>40</v>
      </c>
      <c r="P10" s="60"/>
      <c r="Q10" s="60"/>
    </row>
    <row r="11" spans="1:17" ht="13.5" customHeight="1">
      <c r="A11" s="10" t="s">
        <v>129</v>
      </c>
      <c r="B11" s="30">
        <f t="shared" si="0"/>
        <v>719</v>
      </c>
      <c r="C11" s="29">
        <f t="shared" si="1"/>
        <v>331</v>
      </c>
      <c r="D11" s="33">
        <v>270</v>
      </c>
      <c r="E11" s="33">
        <v>32</v>
      </c>
      <c r="F11" s="33">
        <v>24</v>
      </c>
      <c r="G11" s="33">
        <v>5</v>
      </c>
      <c r="H11" s="29">
        <f t="shared" si="2"/>
        <v>341</v>
      </c>
      <c r="I11" s="33">
        <v>287</v>
      </c>
      <c r="J11" s="33">
        <v>54</v>
      </c>
      <c r="K11" s="33">
        <v>0</v>
      </c>
      <c r="L11" s="33">
        <v>4</v>
      </c>
      <c r="M11" s="33">
        <v>6</v>
      </c>
      <c r="N11" s="33">
        <v>1</v>
      </c>
      <c r="O11" s="62">
        <v>36</v>
      </c>
      <c r="P11" s="60"/>
      <c r="Q11" s="60"/>
    </row>
    <row r="12" spans="1:17" ht="13.5" customHeight="1">
      <c r="A12" s="10" t="s">
        <v>9</v>
      </c>
      <c r="B12" s="30">
        <f t="shared" si="0"/>
        <v>669</v>
      </c>
      <c r="C12" s="29">
        <f t="shared" si="1"/>
        <v>410</v>
      </c>
      <c r="D12" s="33">
        <v>347</v>
      </c>
      <c r="E12" s="33">
        <v>31</v>
      </c>
      <c r="F12" s="33">
        <v>27</v>
      </c>
      <c r="G12" s="33">
        <v>5</v>
      </c>
      <c r="H12" s="29">
        <f t="shared" si="2"/>
        <v>230</v>
      </c>
      <c r="I12" s="33">
        <v>190</v>
      </c>
      <c r="J12" s="33">
        <v>39</v>
      </c>
      <c r="K12" s="33">
        <v>1</v>
      </c>
      <c r="L12" s="33">
        <v>2</v>
      </c>
      <c r="M12" s="33">
        <v>4</v>
      </c>
      <c r="N12" s="33">
        <v>0</v>
      </c>
      <c r="O12" s="62">
        <v>23</v>
      </c>
      <c r="P12" s="60"/>
      <c r="Q12" s="60"/>
    </row>
    <row r="13" spans="1:17" ht="13.5" customHeight="1">
      <c r="A13" s="10" t="s">
        <v>10</v>
      </c>
      <c r="B13" s="30">
        <f t="shared" si="0"/>
        <v>531</v>
      </c>
      <c r="C13" s="29">
        <f t="shared" si="1"/>
        <v>237</v>
      </c>
      <c r="D13" s="33">
        <v>190</v>
      </c>
      <c r="E13" s="33">
        <v>25</v>
      </c>
      <c r="F13" s="33">
        <v>18</v>
      </c>
      <c r="G13" s="33">
        <v>4</v>
      </c>
      <c r="H13" s="29">
        <f t="shared" si="2"/>
        <v>257</v>
      </c>
      <c r="I13" s="33">
        <v>211</v>
      </c>
      <c r="J13" s="33">
        <v>44</v>
      </c>
      <c r="K13" s="33">
        <v>2</v>
      </c>
      <c r="L13" s="33">
        <v>5</v>
      </c>
      <c r="M13" s="33">
        <v>1</v>
      </c>
      <c r="N13" s="33">
        <v>0</v>
      </c>
      <c r="O13" s="62">
        <v>31</v>
      </c>
      <c r="P13" s="60"/>
      <c r="Q13" s="60"/>
    </row>
    <row r="14" spans="1:17" ht="13.5" customHeight="1">
      <c r="A14" s="10" t="s">
        <v>11</v>
      </c>
      <c r="B14" s="30">
        <f t="shared" si="0"/>
        <v>618</v>
      </c>
      <c r="C14" s="29">
        <f t="shared" si="1"/>
        <v>326</v>
      </c>
      <c r="D14" s="33">
        <v>293</v>
      </c>
      <c r="E14" s="33">
        <v>18</v>
      </c>
      <c r="F14" s="33">
        <v>12</v>
      </c>
      <c r="G14" s="33">
        <v>3</v>
      </c>
      <c r="H14" s="29">
        <f t="shared" si="2"/>
        <v>253</v>
      </c>
      <c r="I14" s="33">
        <v>220</v>
      </c>
      <c r="J14" s="33">
        <v>30</v>
      </c>
      <c r="K14" s="33">
        <v>3</v>
      </c>
      <c r="L14" s="33">
        <v>13</v>
      </c>
      <c r="M14" s="33">
        <v>7</v>
      </c>
      <c r="N14" s="33">
        <v>1</v>
      </c>
      <c r="O14" s="62">
        <v>18</v>
      </c>
      <c r="P14" s="60"/>
      <c r="Q14" s="60"/>
    </row>
    <row r="15" spans="1:17" ht="13.5" customHeight="1">
      <c r="A15" s="10" t="s">
        <v>12</v>
      </c>
      <c r="B15" s="30">
        <f t="shared" si="0"/>
        <v>164</v>
      </c>
      <c r="C15" s="29">
        <f t="shared" si="1"/>
        <v>63</v>
      </c>
      <c r="D15" s="33">
        <v>45</v>
      </c>
      <c r="E15" s="33">
        <v>8</v>
      </c>
      <c r="F15" s="33">
        <v>9</v>
      </c>
      <c r="G15" s="33">
        <v>1</v>
      </c>
      <c r="H15" s="29">
        <f t="shared" si="2"/>
        <v>95</v>
      </c>
      <c r="I15" s="33">
        <v>76</v>
      </c>
      <c r="J15" s="33">
        <v>18</v>
      </c>
      <c r="K15" s="33">
        <v>1</v>
      </c>
      <c r="L15" s="33">
        <v>2</v>
      </c>
      <c r="M15" s="33">
        <v>0</v>
      </c>
      <c r="N15" s="33">
        <v>0</v>
      </c>
      <c r="O15" s="62">
        <v>4</v>
      </c>
      <c r="P15" s="60"/>
      <c r="Q15" s="60"/>
    </row>
    <row r="16" spans="1:17" ht="13.5" customHeight="1">
      <c r="A16" s="10" t="s">
        <v>13</v>
      </c>
      <c r="B16" s="30">
        <f t="shared" si="0"/>
        <v>250</v>
      </c>
      <c r="C16" s="29">
        <f t="shared" si="1"/>
        <v>122</v>
      </c>
      <c r="D16" s="33">
        <v>98</v>
      </c>
      <c r="E16" s="33">
        <v>15</v>
      </c>
      <c r="F16" s="33">
        <v>9</v>
      </c>
      <c r="G16" s="33">
        <v>0</v>
      </c>
      <c r="H16" s="29">
        <f t="shared" si="2"/>
        <v>109</v>
      </c>
      <c r="I16" s="33">
        <v>85</v>
      </c>
      <c r="J16" s="33">
        <v>22</v>
      </c>
      <c r="K16" s="33">
        <v>2</v>
      </c>
      <c r="L16" s="33">
        <v>2</v>
      </c>
      <c r="M16" s="33">
        <v>3</v>
      </c>
      <c r="N16" s="33">
        <v>1</v>
      </c>
      <c r="O16" s="62">
        <v>13</v>
      </c>
      <c r="P16" s="60"/>
      <c r="Q16" s="60"/>
    </row>
    <row r="17" spans="1:17" ht="13.5" customHeight="1">
      <c r="A17" s="10" t="s">
        <v>137</v>
      </c>
      <c r="B17" s="30">
        <f t="shared" si="0"/>
        <v>185</v>
      </c>
      <c r="C17" s="29">
        <f t="shared" si="1"/>
        <v>96</v>
      </c>
      <c r="D17" s="33">
        <v>78</v>
      </c>
      <c r="E17" s="33">
        <v>8</v>
      </c>
      <c r="F17" s="33">
        <v>9</v>
      </c>
      <c r="G17" s="33">
        <v>1</v>
      </c>
      <c r="H17" s="29">
        <f t="shared" si="2"/>
        <v>77</v>
      </c>
      <c r="I17" s="33">
        <v>60</v>
      </c>
      <c r="J17" s="33">
        <v>16</v>
      </c>
      <c r="K17" s="33">
        <v>1</v>
      </c>
      <c r="L17" s="33">
        <v>1</v>
      </c>
      <c r="M17" s="33">
        <v>2</v>
      </c>
      <c r="N17" s="33">
        <v>0</v>
      </c>
      <c r="O17" s="62">
        <v>9</v>
      </c>
      <c r="P17" s="60"/>
      <c r="Q17" s="60"/>
    </row>
    <row r="18" spans="1:17" ht="13.5" customHeight="1">
      <c r="A18" s="10" t="s">
        <v>130</v>
      </c>
      <c r="B18" s="30">
        <f t="shared" si="0"/>
        <v>611</v>
      </c>
      <c r="C18" s="29">
        <f t="shared" si="1"/>
        <v>174</v>
      </c>
      <c r="D18" s="33">
        <v>150</v>
      </c>
      <c r="E18" s="33">
        <v>10</v>
      </c>
      <c r="F18" s="33">
        <v>13</v>
      </c>
      <c r="G18" s="33">
        <v>1</v>
      </c>
      <c r="H18" s="29">
        <f t="shared" si="2"/>
        <v>395</v>
      </c>
      <c r="I18" s="33">
        <v>340</v>
      </c>
      <c r="J18" s="33">
        <v>53</v>
      </c>
      <c r="K18" s="33">
        <v>2</v>
      </c>
      <c r="L18" s="33">
        <v>1</v>
      </c>
      <c r="M18" s="33">
        <v>8</v>
      </c>
      <c r="N18" s="33">
        <v>0</v>
      </c>
      <c r="O18" s="62">
        <v>33</v>
      </c>
      <c r="P18" s="60"/>
      <c r="Q18" s="60"/>
    </row>
    <row r="19" spans="1:17" ht="13.5" customHeight="1">
      <c r="A19" s="10" t="s">
        <v>14</v>
      </c>
      <c r="B19" s="30">
        <f t="shared" si="0"/>
        <v>279</v>
      </c>
      <c r="C19" s="29">
        <f t="shared" si="1"/>
        <v>185</v>
      </c>
      <c r="D19" s="33">
        <v>164</v>
      </c>
      <c r="E19" s="33">
        <v>7</v>
      </c>
      <c r="F19" s="33">
        <v>13</v>
      </c>
      <c r="G19" s="33">
        <v>1</v>
      </c>
      <c r="H19" s="29">
        <f t="shared" si="2"/>
        <v>77</v>
      </c>
      <c r="I19" s="33">
        <v>56</v>
      </c>
      <c r="J19" s="33">
        <v>19</v>
      </c>
      <c r="K19" s="33">
        <v>2</v>
      </c>
      <c r="L19" s="33">
        <v>1</v>
      </c>
      <c r="M19" s="33">
        <v>1</v>
      </c>
      <c r="N19" s="33">
        <v>0</v>
      </c>
      <c r="O19" s="62">
        <v>15</v>
      </c>
      <c r="P19" s="60"/>
      <c r="Q19" s="60"/>
    </row>
    <row r="20" spans="1:17" ht="13.5" customHeight="1">
      <c r="A20" s="10" t="s">
        <v>15</v>
      </c>
      <c r="B20" s="30">
        <f t="shared" si="0"/>
        <v>268</v>
      </c>
      <c r="C20" s="29">
        <f t="shared" si="1"/>
        <v>195</v>
      </c>
      <c r="D20" s="33">
        <v>168</v>
      </c>
      <c r="E20" s="33">
        <v>13</v>
      </c>
      <c r="F20" s="33">
        <v>12</v>
      </c>
      <c r="G20" s="33">
        <v>2</v>
      </c>
      <c r="H20" s="29">
        <f t="shared" si="2"/>
        <v>57</v>
      </c>
      <c r="I20" s="33">
        <v>47</v>
      </c>
      <c r="J20" s="33">
        <v>10</v>
      </c>
      <c r="K20" s="33">
        <v>0</v>
      </c>
      <c r="L20" s="33">
        <v>1</v>
      </c>
      <c r="M20" s="33">
        <v>0</v>
      </c>
      <c r="N20" s="33">
        <v>0</v>
      </c>
      <c r="O20" s="62">
        <v>15</v>
      </c>
      <c r="P20" s="60"/>
      <c r="Q20" s="60"/>
    </row>
    <row r="21" spans="1:17" ht="13.5" customHeight="1">
      <c r="A21" s="10" t="s">
        <v>16</v>
      </c>
      <c r="B21" s="30">
        <f t="shared" si="0"/>
        <v>204</v>
      </c>
      <c r="C21" s="29">
        <f t="shared" si="1"/>
        <v>155</v>
      </c>
      <c r="D21" s="33">
        <v>141</v>
      </c>
      <c r="E21" s="33">
        <v>8</v>
      </c>
      <c r="F21" s="33">
        <v>5</v>
      </c>
      <c r="G21" s="33">
        <v>1</v>
      </c>
      <c r="H21" s="29">
        <f t="shared" si="2"/>
        <v>28</v>
      </c>
      <c r="I21" s="33">
        <v>21</v>
      </c>
      <c r="J21" s="33">
        <v>7</v>
      </c>
      <c r="K21" s="33">
        <v>0</v>
      </c>
      <c r="L21" s="33">
        <v>4</v>
      </c>
      <c r="M21" s="33">
        <v>0</v>
      </c>
      <c r="N21" s="33">
        <v>0</v>
      </c>
      <c r="O21" s="62">
        <v>17</v>
      </c>
      <c r="P21" s="60"/>
      <c r="Q21" s="60"/>
    </row>
    <row r="22" spans="1:17" ht="13.5" customHeight="1">
      <c r="A22" s="10" t="s">
        <v>17</v>
      </c>
      <c r="B22" s="30">
        <f t="shared" si="0"/>
        <v>501</v>
      </c>
      <c r="C22" s="29">
        <f t="shared" si="1"/>
        <v>360</v>
      </c>
      <c r="D22" s="33">
        <v>312</v>
      </c>
      <c r="E22" s="33">
        <v>32</v>
      </c>
      <c r="F22" s="33">
        <v>12</v>
      </c>
      <c r="G22" s="33">
        <v>4</v>
      </c>
      <c r="H22" s="29">
        <f t="shared" si="2"/>
        <v>108</v>
      </c>
      <c r="I22" s="33">
        <v>89</v>
      </c>
      <c r="J22" s="33">
        <v>18</v>
      </c>
      <c r="K22" s="33">
        <v>1</v>
      </c>
      <c r="L22" s="33">
        <v>5</v>
      </c>
      <c r="M22" s="33">
        <v>6</v>
      </c>
      <c r="N22" s="33">
        <v>0</v>
      </c>
      <c r="O22" s="62">
        <v>22</v>
      </c>
      <c r="P22" s="60"/>
      <c r="Q22" s="60"/>
    </row>
    <row r="23" spans="1:17" ht="13.5" customHeight="1">
      <c r="A23" s="10" t="s">
        <v>18</v>
      </c>
      <c r="B23" s="30">
        <f t="shared" si="0"/>
        <v>385</v>
      </c>
      <c r="C23" s="29">
        <f t="shared" si="1"/>
        <v>287</v>
      </c>
      <c r="D23" s="33">
        <v>257</v>
      </c>
      <c r="E23" s="33">
        <v>9</v>
      </c>
      <c r="F23" s="33">
        <v>19</v>
      </c>
      <c r="G23" s="33">
        <v>2</v>
      </c>
      <c r="H23" s="29">
        <f t="shared" si="2"/>
        <v>78</v>
      </c>
      <c r="I23" s="33">
        <v>64</v>
      </c>
      <c r="J23" s="33">
        <v>13</v>
      </c>
      <c r="K23" s="33">
        <v>1</v>
      </c>
      <c r="L23" s="33">
        <v>3</v>
      </c>
      <c r="M23" s="33">
        <v>1</v>
      </c>
      <c r="N23" s="33">
        <v>0</v>
      </c>
      <c r="O23" s="62">
        <v>16</v>
      </c>
      <c r="P23" s="60"/>
      <c r="Q23" s="60"/>
    </row>
    <row r="24" spans="1:17" ht="13.5" customHeight="1">
      <c r="A24" s="10" t="s">
        <v>19</v>
      </c>
      <c r="B24" s="30">
        <f t="shared" si="0"/>
        <v>363</v>
      </c>
      <c r="C24" s="29">
        <f t="shared" si="1"/>
        <v>243</v>
      </c>
      <c r="D24" s="33">
        <v>212</v>
      </c>
      <c r="E24" s="33">
        <v>16</v>
      </c>
      <c r="F24" s="33">
        <v>11</v>
      </c>
      <c r="G24" s="33">
        <v>4</v>
      </c>
      <c r="H24" s="29">
        <f t="shared" si="2"/>
        <v>96</v>
      </c>
      <c r="I24" s="33">
        <v>77</v>
      </c>
      <c r="J24" s="33">
        <v>16</v>
      </c>
      <c r="K24" s="33">
        <v>3</v>
      </c>
      <c r="L24" s="33">
        <v>4</v>
      </c>
      <c r="M24" s="33">
        <v>0</v>
      </c>
      <c r="N24" s="33">
        <v>0</v>
      </c>
      <c r="O24" s="62">
        <v>20</v>
      </c>
      <c r="P24" s="60"/>
      <c r="Q24" s="60"/>
    </row>
    <row r="25" spans="1:17" ht="13.5" customHeight="1">
      <c r="A25" s="10" t="s">
        <v>20</v>
      </c>
      <c r="B25" s="30">
        <f t="shared" si="0"/>
        <v>805</v>
      </c>
      <c r="C25" s="29">
        <f t="shared" si="1"/>
        <v>587</v>
      </c>
      <c r="D25" s="33">
        <v>511</v>
      </c>
      <c r="E25" s="33">
        <v>30</v>
      </c>
      <c r="F25" s="33">
        <v>38</v>
      </c>
      <c r="G25" s="33">
        <v>8</v>
      </c>
      <c r="H25" s="29">
        <f t="shared" si="2"/>
        <v>179</v>
      </c>
      <c r="I25" s="33">
        <v>155</v>
      </c>
      <c r="J25" s="33">
        <v>20</v>
      </c>
      <c r="K25" s="33">
        <v>4</v>
      </c>
      <c r="L25" s="33">
        <v>7</v>
      </c>
      <c r="M25" s="33">
        <v>8</v>
      </c>
      <c r="N25" s="33">
        <v>0</v>
      </c>
      <c r="O25" s="62">
        <v>24</v>
      </c>
      <c r="P25" s="60"/>
      <c r="Q25" s="60"/>
    </row>
    <row r="26" spans="1:17" ht="13.5" customHeight="1">
      <c r="A26" s="10" t="s">
        <v>21</v>
      </c>
      <c r="B26" s="30">
        <f t="shared" si="0"/>
        <v>334</v>
      </c>
      <c r="C26" s="29">
        <f t="shared" si="1"/>
        <v>218</v>
      </c>
      <c r="D26" s="33">
        <v>188</v>
      </c>
      <c r="E26" s="33">
        <v>14</v>
      </c>
      <c r="F26" s="33">
        <v>13</v>
      </c>
      <c r="G26" s="33">
        <v>3</v>
      </c>
      <c r="H26" s="29">
        <f t="shared" si="2"/>
        <v>99</v>
      </c>
      <c r="I26" s="33">
        <v>86</v>
      </c>
      <c r="J26" s="33">
        <v>13</v>
      </c>
      <c r="K26" s="33">
        <v>0</v>
      </c>
      <c r="L26" s="33">
        <v>1</v>
      </c>
      <c r="M26" s="33">
        <v>4</v>
      </c>
      <c r="N26" s="33">
        <v>0</v>
      </c>
      <c r="O26" s="62">
        <v>12</v>
      </c>
      <c r="P26" s="60"/>
      <c r="Q26" s="60"/>
    </row>
    <row r="27" spans="1:17" ht="13.5" customHeight="1">
      <c r="A27" s="10" t="s">
        <v>22</v>
      </c>
      <c r="B27" s="30">
        <f t="shared" si="0"/>
        <v>220</v>
      </c>
      <c r="C27" s="29">
        <f t="shared" si="1"/>
        <v>160</v>
      </c>
      <c r="D27" s="33">
        <v>141</v>
      </c>
      <c r="E27" s="33">
        <v>10</v>
      </c>
      <c r="F27" s="33">
        <v>7</v>
      </c>
      <c r="G27" s="33">
        <v>2</v>
      </c>
      <c r="H27" s="29">
        <f t="shared" si="2"/>
        <v>44</v>
      </c>
      <c r="I27" s="33">
        <v>33</v>
      </c>
      <c r="J27" s="33">
        <v>6</v>
      </c>
      <c r="K27" s="33">
        <v>5</v>
      </c>
      <c r="L27" s="33">
        <v>1</v>
      </c>
      <c r="M27" s="33">
        <v>2</v>
      </c>
      <c r="N27" s="33">
        <v>0</v>
      </c>
      <c r="O27" s="62">
        <v>13</v>
      </c>
      <c r="P27" s="60"/>
      <c r="Q27" s="60"/>
    </row>
    <row r="28" spans="1:17" ht="13.5" customHeight="1">
      <c r="A28" s="10" t="s">
        <v>23</v>
      </c>
      <c r="B28" s="30">
        <f t="shared" si="0"/>
        <v>254</v>
      </c>
      <c r="C28" s="29">
        <f t="shared" si="1"/>
        <v>190</v>
      </c>
      <c r="D28" s="33">
        <v>169</v>
      </c>
      <c r="E28" s="33">
        <v>8</v>
      </c>
      <c r="F28" s="33">
        <v>9</v>
      </c>
      <c r="G28" s="33">
        <v>4</v>
      </c>
      <c r="H28" s="29">
        <f t="shared" si="2"/>
        <v>53</v>
      </c>
      <c r="I28" s="33">
        <v>39</v>
      </c>
      <c r="J28" s="33">
        <v>13</v>
      </c>
      <c r="K28" s="33">
        <v>1</v>
      </c>
      <c r="L28" s="33">
        <v>2</v>
      </c>
      <c r="M28" s="33">
        <v>4</v>
      </c>
      <c r="N28" s="33">
        <v>0</v>
      </c>
      <c r="O28" s="62">
        <v>5</v>
      </c>
      <c r="P28" s="60"/>
      <c r="Q28" s="60"/>
    </row>
    <row r="29" spans="1:17" ht="13.5" customHeight="1">
      <c r="A29" s="10" t="s">
        <v>24</v>
      </c>
      <c r="B29" s="30">
        <f t="shared" si="0"/>
        <v>457</v>
      </c>
      <c r="C29" s="29">
        <f t="shared" si="1"/>
        <v>342</v>
      </c>
      <c r="D29" s="33">
        <v>299</v>
      </c>
      <c r="E29" s="33">
        <v>20</v>
      </c>
      <c r="F29" s="33">
        <v>20</v>
      </c>
      <c r="G29" s="33">
        <v>3</v>
      </c>
      <c r="H29" s="29">
        <f t="shared" si="2"/>
        <v>99</v>
      </c>
      <c r="I29" s="33">
        <v>85</v>
      </c>
      <c r="J29" s="33">
        <v>11</v>
      </c>
      <c r="K29" s="33">
        <v>3</v>
      </c>
      <c r="L29" s="33">
        <v>0</v>
      </c>
      <c r="M29" s="33">
        <v>1</v>
      </c>
      <c r="N29" s="33">
        <v>0</v>
      </c>
      <c r="O29" s="62">
        <v>15</v>
      </c>
      <c r="P29" s="60"/>
      <c r="Q29" s="60"/>
    </row>
    <row r="30" spans="1:17" ht="13.5" customHeight="1">
      <c r="A30" s="10" t="s">
        <v>25</v>
      </c>
      <c r="B30" s="30">
        <f t="shared" si="0"/>
        <v>338</v>
      </c>
      <c r="C30" s="29">
        <f t="shared" si="1"/>
        <v>242</v>
      </c>
      <c r="D30" s="33">
        <v>217</v>
      </c>
      <c r="E30" s="33">
        <v>13</v>
      </c>
      <c r="F30" s="33">
        <v>11</v>
      </c>
      <c r="G30" s="33">
        <v>1</v>
      </c>
      <c r="H30" s="29">
        <f t="shared" si="2"/>
        <v>63</v>
      </c>
      <c r="I30" s="33">
        <v>50</v>
      </c>
      <c r="J30" s="33">
        <v>12</v>
      </c>
      <c r="K30" s="33">
        <v>1</v>
      </c>
      <c r="L30" s="33">
        <v>8</v>
      </c>
      <c r="M30" s="33">
        <v>2</v>
      </c>
      <c r="N30" s="33">
        <v>0</v>
      </c>
      <c r="O30" s="62">
        <v>23</v>
      </c>
      <c r="P30" s="60"/>
      <c r="Q30" s="60"/>
    </row>
    <row r="31" spans="1:17" ht="13.5" customHeight="1">
      <c r="A31" s="10" t="s">
        <v>26</v>
      </c>
      <c r="B31" s="30">
        <f t="shared" si="0"/>
        <v>316</v>
      </c>
      <c r="C31" s="29">
        <f t="shared" si="1"/>
        <v>230</v>
      </c>
      <c r="D31" s="33">
        <v>191</v>
      </c>
      <c r="E31" s="33">
        <v>21</v>
      </c>
      <c r="F31" s="33">
        <v>16</v>
      </c>
      <c r="G31" s="33">
        <v>2</v>
      </c>
      <c r="H31" s="29">
        <f t="shared" si="2"/>
        <v>69</v>
      </c>
      <c r="I31" s="33">
        <v>62</v>
      </c>
      <c r="J31" s="33">
        <v>7</v>
      </c>
      <c r="K31" s="33">
        <v>0</v>
      </c>
      <c r="L31" s="33">
        <v>6</v>
      </c>
      <c r="M31" s="33">
        <v>1</v>
      </c>
      <c r="N31" s="33">
        <v>0</v>
      </c>
      <c r="O31" s="62">
        <v>10</v>
      </c>
      <c r="P31" s="60"/>
      <c r="Q31" s="60"/>
    </row>
    <row r="32" spans="1:17" ht="13.5" customHeight="1">
      <c r="A32" s="10" t="s">
        <v>27</v>
      </c>
      <c r="B32" s="30">
        <f t="shared" si="0"/>
        <v>269</v>
      </c>
      <c r="C32" s="29">
        <f t="shared" si="1"/>
        <v>198</v>
      </c>
      <c r="D32" s="33">
        <v>165</v>
      </c>
      <c r="E32" s="33">
        <v>14</v>
      </c>
      <c r="F32" s="33">
        <v>16</v>
      </c>
      <c r="G32" s="33">
        <v>3</v>
      </c>
      <c r="H32" s="29">
        <f t="shared" si="2"/>
        <v>51</v>
      </c>
      <c r="I32" s="33">
        <v>43</v>
      </c>
      <c r="J32" s="33">
        <v>8</v>
      </c>
      <c r="K32" s="33">
        <v>0</v>
      </c>
      <c r="L32" s="33">
        <v>5</v>
      </c>
      <c r="M32" s="33">
        <v>2</v>
      </c>
      <c r="N32" s="33">
        <v>1</v>
      </c>
      <c r="O32" s="62">
        <v>12</v>
      </c>
      <c r="P32" s="60"/>
      <c r="Q32" s="60"/>
    </row>
    <row r="33" spans="1:17" ht="13.5" customHeight="1">
      <c r="A33" s="10" t="s">
        <v>28</v>
      </c>
      <c r="B33" s="30">
        <f t="shared" si="0"/>
        <v>735</v>
      </c>
      <c r="C33" s="29">
        <f t="shared" si="1"/>
        <v>287</v>
      </c>
      <c r="D33" s="33">
        <v>224</v>
      </c>
      <c r="E33" s="33">
        <v>32</v>
      </c>
      <c r="F33" s="33">
        <v>26</v>
      </c>
      <c r="G33" s="33">
        <v>5</v>
      </c>
      <c r="H33" s="29">
        <f t="shared" si="2"/>
        <v>420</v>
      </c>
      <c r="I33" s="33">
        <v>369</v>
      </c>
      <c r="J33" s="33">
        <v>51</v>
      </c>
      <c r="K33" s="33">
        <v>0</v>
      </c>
      <c r="L33" s="33">
        <v>3</v>
      </c>
      <c r="M33" s="33">
        <v>6</v>
      </c>
      <c r="N33" s="33">
        <v>1</v>
      </c>
      <c r="O33" s="62">
        <v>18</v>
      </c>
      <c r="P33" s="60"/>
      <c r="Q33" s="60"/>
    </row>
    <row r="34" spans="1:17" ht="13.5" customHeight="1">
      <c r="A34" s="10" t="s">
        <v>29</v>
      </c>
      <c r="B34" s="30">
        <f t="shared" si="0"/>
        <v>646</v>
      </c>
      <c r="C34" s="29">
        <f t="shared" si="1"/>
        <v>310</v>
      </c>
      <c r="D34" s="33">
        <v>265</v>
      </c>
      <c r="E34" s="33">
        <v>9</v>
      </c>
      <c r="F34" s="33">
        <v>31</v>
      </c>
      <c r="G34" s="33">
        <v>5</v>
      </c>
      <c r="H34" s="29">
        <f t="shared" si="2"/>
        <v>301</v>
      </c>
      <c r="I34" s="33">
        <v>261</v>
      </c>
      <c r="J34" s="33">
        <v>37</v>
      </c>
      <c r="K34" s="33">
        <v>3</v>
      </c>
      <c r="L34" s="33">
        <v>5</v>
      </c>
      <c r="M34" s="33">
        <v>7</v>
      </c>
      <c r="N34" s="33">
        <v>0</v>
      </c>
      <c r="O34" s="62">
        <v>23</v>
      </c>
      <c r="P34" s="60"/>
      <c r="Q34" s="60"/>
    </row>
    <row r="35" spans="1:17" ht="13.5" customHeight="1">
      <c r="A35" s="10" t="s">
        <v>136</v>
      </c>
      <c r="B35" s="30">
        <f t="shared" si="0"/>
        <v>209</v>
      </c>
      <c r="C35" s="29">
        <f t="shared" si="1"/>
        <v>107</v>
      </c>
      <c r="D35" s="33">
        <v>90</v>
      </c>
      <c r="E35" s="33">
        <v>1</v>
      </c>
      <c r="F35" s="33">
        <v>16</v>
      </c>
      <c r="G35" s="33">
        <v>0</v>
      </c>
      <c r="H35" s="29">
        <f t="shared" si="2"/>
        <v>95</v>
      </c>
      <c r="I35" s="33">
        <v>88</v>
      </c>
      <c r="J35" s="33">
        <v>7</v>
      </c>
      <c r="K35" s="33">
        <v>0</v>
      </c>
      <c r="L35" s="33">
        <v>2</v>
      </c>
      <c r="M35" s="33">
        <v>0</v>
      </c>
      <c r="N35" s="33">
        <v>0</v>
      </c>
      <c r="O35" s="62">
        <v>5</v>
      </c>
      <c r="P35" s="60"/>
      <c r="Q35" s="60"/>
    </row>
    <row r="36" spans="1:17" ht="13.5" customHeight="1">
      <c r="A36" s="10" t="s">
        <v>30</v>
      </c>
      <c r="B36" s="30">
        <f t="shared" si="0"/>
        <v>782</v>
      </c>
      <c r="C36" s="29">
        <f t="shared" si="1"/>
        <v>414</v>
      </c>
      <c r="D36" s="33">
        <v>347</v>
      </c>
      <c r="E36" s="33">
        <v>29</v>
      </c>
      <c r="F36" s="33">
        <v>32</v>
      </c>
      <c r="G36" s="33">
        <v>6</v>
      </c>
      <c r="H36" s="29">
        <f t="shared" si="2"/>
        <v>329</v>
      </c>
      <c r="I36" s="33">
        <v>293</v>
      </c>
      <c r="J36" s="33">
        <v>35</v>
      </c>
      <c r="K36" s="33">
        <v>1</v>
      </c>
      <c r="L36" s="33">
        <v>2</v>
      </c>
      <c r="M36" s="33">
        <v>7</v>
      </c>
      <c r="N36" s="33">
        <v>1</v>
      </c>
      <c r="O36" s="62">
        <v>29</v>
      </c>
      <c r="P36" s="60"/>
      <c r="Q36" s="60"/>
    </row>
    <row r="37" spans="1:17" ht="13.5" customHeight="1">
      <c r="A37" s="10" t="s">
        <v>31</v>
      </c>
      <c r="B37" s="30">
        <f t="shared" si="0"/>
        <v>435</v>
      </c>
      <c r="C37" s="29">
        <f t="shared" si="1"/>
        <v>245</v>
      </c>
      <c r="D37" s="33">
        <v>199</v>
      </c>
      <c r="E37" s="33">
        <v>32</v>
      </c>
      <c r="F37" s="33">
        <v>12</v>
      </c>
      <c r="G37" s="33">
        <v>2</v>
      </c>
      <c r="H37" s="29">
        <f t="shared" si="2"/>
        <v>161</v>
      </c>
      <c r="I37" s="33">
        <v>132</v>
      </c>
      <c r="J37" s="33">
        <v>27</v>
      </c>
      <c r="K37" s="33">
        <v>2</v>
      </c>
      <c r="L37" s="33">
        <v>3</v>
      </c>
      <c r="M37" s="33">
        <v>2</v>
      </c>
      <c r="N37" s="33">
        <v>0</v>
      </c>
      <c r="O37" s="62">
        <v>24</v>
      </c>
      <c r="P37" s="60"/>
      <c r="Q37" s="60"/>
    </row>
    <row r="38" spans="1:17" ht="13.5" customHeight="1">
      <c r="A38" s="10" t="s">
        <v>32</v>
      </c>
      <c r="B38" s="30">
        <f t="shared" si="0"/>
        <v>460</v>
      </c>
      <c r="C38" s="29">
        <f t="shared" si="1"/>
        <v>263</v>
      </c>
      <c r="D38" s="33">
        <v>233</v>
      </c>
      <c r="E38" s="33">
        <v>18</v>
      </c>
      <c r="F38" s="33">
        <v>11</v>
      </c>
      <c r="G38" s="33">
        <v>1</v>
      </c>
      <c r="H38" s="29">
        <f t="shared" si="2"/>
        <v>176</v>
      </c>
      <c r="I38" s="33">
        <v>150</v>
      </c>
      <c r="J38" s="33">
        <v>26</v>
      </c>
      <c r="K38" s="33">
        <v>0</v>
      </c>
      <c r="L38" s="33">
        <v>7</v>
      </c>
      <c r="M38" s="33">
        <v>0</v>
      </c>
      <c r="N38" s="33">
        <v>0</v>
      </c>
      <c r="O38" s="62">
        <v>14</v>
      </c>
      <c r="P38" s="60"/>
      <c r="Q38" s="60"/>
    </row>
    <row r="39" spans="1:17" ht="13.5" customHeight="1">
      <c r="A39" s="10" t="s">
        <v>33</v>
      </c>
      <c r="B39" s="30">
        <f t="shared" si="0"/>
        <v>832</v>
      </c>
      <c r="C39" s="29">
        <f t="shared" si="1"/>
        <v>467</v>
      </c>
      <c r="D39" s="33">
        <v>412</v>
      </c>
      <c r="E39" s="33">
        <v>26</v>
      </c>
      <c r="F39" s="33">
        <v>26</v>
      </c>
      <c r="G39" s="33">
        <v>3</v>
      </c>
      <c r="H39" s="29">
        <f t="shared" si="2"/>
        <v>323</v>
      </c>
      <c r="I39" s="33">
        <v>287</v>
      </c>
      <c r="J39" s="33">
        <v>33</v>
      </c>
      <c r="K39" s="33">
        <v>3</v>
      </c>
      <c r="L39" s="33">
        <v>9</v>
      </c>
      <c r="M39" s="33">
        <v>7</v>
      </c>
      <c r="N39" s="33">
        <v>1</v>
      </c>
      <c r="O39" s="62">
        <v>25</v>
      </c>
      <c r="P39" s="60"/>
      <c r="Q39" s="60"/>
    </row>
    <row r="40" spans="1:17" ht="13.5" customHeight="1">
      <c r="A40" s="10" t="s">
        <v>34</v>
      </c>
      <c r="B40" s="30">
        <f t="shared" si="0"/>
        <v>274</v>
      </c>
      <c r="C40" s="29">
        <f t="shared" si="1"/>
        <v>143</v>
      </c>
      <c r="D40" s="33">
        <v>117</v>
      </c>
      <c r="E40" s="33">
        <v>10</v>
      </c>
      <c r="F40" s="33">
        <v>15</v>
      </c>
      <c r="G40" s="33">
        <v>1</v>
      </c>
      <c r="H40" s="29">
        <f t="shared" si="2"/>
        <v>123</v>
      </c>
      <c r="I40" s="33">
        <v>97</v>
      </c>
      <c r="J40" s="33">
        <v>25</v>
      </c>
      <c r="K40" s="33">
        <v>1</v>
      </c>
      <c r="L40" s="33">
        <v>0</v>
      </c>
      <c r="M40" s="33">
        <v>0</v>
      </c>
      <c r="N40" s="33">
        <v>0</v>
      </c>
      <c r="O40" s="62">
        <v>8</v>
      </c>
      <c r="P40" s="60"/>
      <c r="Q40" s="60"/>
    </row>
    <row r="41" spans="1:17" ht="13.5" customHeight="1">
      <c r="A41" s="10" t="s">
        <v>131</v>
      </c>
      <c r="B41" s="30">
        <f t="shared" si="0"/>
        <v>135</v>
      </c>
      <c r="C41" s="29">
        <f t="shared" si="1"/>
        <v>57</v>
      </c>
      <c r="D41" s="33">
        <v>45</v>
      </c>
      <c r="E41" s="33">
        <v>5</v>
      </c>
      <c r="F41" s="33">
        <v>7</v>
      </c>
      <c r="G41" s="33">
        <v>0</v>
      </c>
      <c r="H41" s="29">
        <f t="shared" si="2"/>
        <v>71</v>
      </c>
      <c r="I41" s="33">
        <v>53</v>
      </c>
      <c r="J41" s="33">
        <v>18</v>
      </c>
      <c r="K41" s="33">
        <v>0</v>
      </c>
      <c r="L41" s="33">
        <v>0</v>
      </c>
      <c r="M41" s="33">
        <v>4</v>
      </c>
      <c r="N41" s="33">
        <v>0</v>
      </c>
      <c r="O41" s="62">
        <v>3</v>
      </c>
      <c r="P41" s="60"/>
      <c r="Q41" s="60"/>
    </row>
    <row r="42" spans="1:17" ht="13.5" customHeight="1">
      <c r="A42" s="10" t="s">
        <v>35</v>
      </c>
      <c r="B42" s="30">
        <f t="shared" si="0"/>
        <v>534</v>
      </c>
      <c r="C42" s="29">
        <f t="shared" si="1"/>
        <v>302</v>
      </c>
      <c r="D42" s="33">
        <v>243</v>
      </c>
      <c r="E42" s="33">
        <v>26</v>
      </c>
      <c r="F42" s="33">
        <v>24</v>
      </c>
      <c r="G42" s="33">
        <v>9</v>
      </c>
      <c r="H42" s="29">
        <f t="shared" si="2"/>
        <v>188</v>
      </c>
      <c r="I42" s="33">
        <v>165</v>
      </c>
      <c r="J42" s="33">
        <v>21</v>
      </c>
      <c r="K42" s="33">
        <v>2</v>
      </c>
      <c r="L42" s="33">
        <v>7</v>
      </c>
      <c r="M42" s="33">
        <v>4</v>
      </c>
      <c r="N42" s="33">
        <v>0</v>
      </c>
      <c r="O42" s="62">
        <v>33</v>
      </c>
      <c r="P42" s="60"/>
      <c r="Q42" s="60"/>
    </row>
    <row r="43" spans="1:17" ht="13.5" customHeight="1">
      <c r="A43" s="10" t="s">
        <v>36</v>
      </c>
      <c r="B43" s="30">
        <f t="shared" si="0"/>
        <v>445</v>
      </c>
      <c r="C43" s="29">
        <f t="shared" si="1"/>
        <v>209</v>
      </c>
      <c r="D43" s="33">
        <v>165</v>
      </c>
      <c r="E43" s="33">
        <v>25</v>
      </c>
      <c r="F43" s="33">
        <v>18</v>
      </c>
      <c r="G43" s="33">
        <v>1</v>
      </c>
      <c r="H43" s="29">
        <f t="shared" si="2"/>
        <v>212</v>
      </c>
      <c r="I43" s="33">
        <v>182</v>
      </c>
      <c r="J43" s="33">
        <v>28</v>
      </c>
      <c r="K43" s="33">
        <v>2</v>
      </c>
      <c r="L43" s="33">
        <v>3</v>
      </c>
      <c r="M43" s="33">
        <v>1</v>
      </c>
      <c r="N43" s="33">
        <v>0</v>
      </c>
      <c r="O43" s="62">
        <v>20</v>
      </c>
      <c r="P43" s="60"/>
      <c r="Q43" s="60"/>
    </row>
    <row r="44" spans="1:17" ht="13.5" customHeight="1">
      <c r="A44" s="10" t="s">
        <v>37</v>
      </c>
      <c r="B44" s="30">
        <f t="shared" si="0"/>
        <v>368</v>
      </c>
      <c r="C44" s="29">
        <f t="shared" si="1"/>
        <v>199</v>
      </c>
      <c r="D44" s="33">
        <v>176</v>
      </c>
      <c r="E44" s="33">
        <v>13</v>
      </c>
      <c r="F44" s="33">
        <v>10</v>
      </c>
      <c r="G44" s="33">
        <v>0</v>
      </c>
      <c r="H44" s="29">
        <f t="shared" si="2"/>
        <v>142</v>
      </c>
      <c r="I44" s="33">
        <v>121</v>
      </c>
      <c r="J44" s="33">
        <v>17</v>
      </c>
      <c r="K44" s="33">
        <v>4</v>
      </c>
      <c r="L44" s="33">
        <v>3</v>
      </c>
      <c r="M44" s="33">
        <v>3</v>
      </c>
      <c r="N44" s="33">
        <v>0</v>
      </c>
      <c r="O44" s="62">
        <v>21</v>
      </c>
      <c r="P44" s="60"/>
      <c r="Q44" s="60"/>
    </row>
    <row r="45" spans="1:17" ht="13.5" customHeight="1">
      <c r="A45" s="10" t="s">
        <v>38</v>
      </c>
      <c r="B45" s="30">
        <f t="shared" si="0"/>
        <v>31</v>
      </c>
      <c r="C45" s="29">
        <f t="shared" si="1"/>
        <v>14</v>
      </c>
      <c r="D45" s="33">
        <v>12</v>
      </c>
      <c r="E45" s="33">
        <v>0</v>
      </c>
      <c r="F45" s="33">
        <v>2</v>
      </c>
      <c r="G45" s="33">
        <v>0</v>
      </c>
      <c r="H45" s="29">
        <f t="shared" si="2"/>
        <v>15</v>
      </c>
      <c r="I45" s="33">
        <v>12</v>
      </c>
      <c r="J45" s="33">
        <v>3</v>
      </c>
      <c r="K45" s="33">
        <v>0</v>
      </c>
      <c r="L45" s="33">
        <v>0</v>
      </c>
      <c r="M45" s="33">
        <v>0</v>
      </c>
      <c r="N45" s="33">
        <v>0</v>
      </c>
      <c r="O45" s="62">
        <v>2</v>
      </c>
      <c r="P45" s="60"/>
      <c r="Q45" s="60"/>
    </row>
    <row r="46" spans="1:17" ht="13.5" customHeight="1">
      <c r="A46" s="10" t="s">
        <v>39</v>
      </c>
      <c r="B46" s="30">
        <f t="shared" si="0"/>
        <v>663</v>
      </c>
      <c r="C46" s="29">
        <f t="shared" si="1"/>
        <v>304</v>
      </c>
      <c r="D46" s="33">
        <v>253</v>
      </c>
      <c r="E46" s="33">
        <v>27</v>
      </c>
      <c r="F46" s="33">
        <v>22</v>
      </c>
      <c r="G46" s="33">
        <v>2</v>
      </c>
      <c r="H46" s="29">
        <f t="shared" si="2"/>
        <v>315</v>
      </c>
      <c r="I46" s="33">
        <v>271</v>
      </c>
      <c r="J46" s="33">
        <v>43</v>
      </c>
      <c r="K46" s="33">
        <v>1</v>
      </c>
      <c r="L46" s="33">
        <v>11</v>
      </c>
      <c r="M46" s="33">
        <v>5</v>
      </c>
      <c r="N46" s="33">
        <v>0</v>
      </c>
      <c r="O46" s="62">
        <v>28</v>
      </c>
      <c r="P46" s="60"/>
      <c r="Q46" s="60"/>
    </row>
    <row r="47" spans="1:17" ht="13.5" customHeight="1">
      <c r="A47" s="10" t="s">
        <v>40</v>
      </c>
      <c r="B47" s="30">
        <f t="shared" si="0"/>
        <v>677</v>
      </c>
      <c r="C47" s="29">
        <f t="shared" si="1"/>
        <v>274</v>
      </c>
      <c r="D47" s="33">
        <v>220</v>
      </c>
      <c r="E47" s="33">
        <v>32</v>
      </c>
      <c r="F47" s="33">
        <v>20</v>
      </c>
      <c r="G47" s="33">
        <v>2</v>
      </c>
      <c r="H47" s="29">
        <f t="shared" si="2"/>
        <v>345</v>
      </c>
      <c r="I47" s="33">
        <v>301</v>
      </c>
      <c r="J47" s="33">
        <v>41</v>
      </c>
      <c r="K47" s="33">
        <v>3</v>
      </c>
      <c r="L47" s="33">
        <v>5</v>
      </c>
      <c r="M47" s="33">
        <v>6</v>
      </c>
      <c r="N47" s="33">
        <v>1</v>
      </c>
      <c r="O47" s="62">
        <v>46</v>
      </c>
      <c r="P47" s="60"/>
      <c r="Q47" s="60"/>
    </row>
    <row r="48" spans="1:17" ht="13.5" customHeight="1">
      <c r="A48" s="10" t="s">
        <v>41</v>
      </c>
      <c r="B48" s="30">
        <f t="shared" si="0"/>
        <v>405</v>
      </c>
      <c r="C48" s="29">
        <f t="shared" si="1"/>
        <v>105</v>
      </c>
      <c r="D48" s="33">
        <v>91</v>
      </c>
      <c r="E48" s="33">
        <v>8</v>
      </c>
      <c r="F48" s="33">
        <v>4</v>
      </c>
      <c r="G48" s="33">
        <v>2</v>
      </c>
      <c r="H48" s="29">
        <f t="shared" si="2"/>
        <v>280</v>
      </c>
      <c r="I48" s="33">
        <v>245</v>
      </c>
      <c r="J48" s="33">
        <v>35</v>
      </c>
      <c r="K48" s="33">
        <v>0</v>
      </c>
      <c r="L48" s="33">
        <v>0</v>
      </c>
      <c r="M48" s="33">
        <v>2</v>
      </c>
      <c r="N48" s="33">
        <v>0</v>
      </c>
      <c r="O48" s="62">
        <v>18</v>
      </c>
      <c r="P48" s="60"/>
      <c r="Q48" s="60"/>
    </row>
    <row r="49" spans="1:17" ht="13.5" customHeight="1">
      <c r="A49" s="10" t="s">
        <v>132</v>
      </c>
      <c r="B49" s="30">
        <f t="shared" si="0"/>
        <v>897</v>
      </c>
      <c r="C49" s="29">
        <f t="shared" si="1"/>
        <v>351</v>
      </c>
      <c r="D49" s="33">
        <v>288</v>
      </c>
      <c r="E49" s="33">
        <v>33</v>
      </c>
      <c r="F49" s="33">
        <v>27</v>
      </c>
      <c r="G49" s="33">
        <v>3</v>
      </c>
      <c r="H49" s="29">
        <f t="shared" si="2"/>
        <v>482</v>
      </c>
      <c r="I49" s="33">
        <v>419</v>
      </c>
      <c r="J49" s="33">
        <v>60</v>
      </c>
      <c r="K49" s="33">
        <v>3</v>
      </c>
      <c r="L49" s="33">
        <v>8</v>
      </c>
      <c r="M49" s="33">
        <v>7</v>
      </c>
      <c r="N49" s="33">
        <v>0</v>
      </c>
      <c r="O49" s="62">
        <v>49</v>
      </c>
      <c r="P49" s="60"/>
      <c r="Q49" s="60"/>
    </row>
    <row r="50" spans="1:17" ht="13.5" customHeight="1">
      <c r="A50" s="10" t="s">
        <v>42</v>
      </c>
      <c r="B50" s="30">
        <f t="shared" si="0"/>
        <v>578</v>
      </c>
      <c r="C50" s="29">
        <f t="shared" si="1"/>
        <v>359</v>
      </c>
      <c r="D50" s="33">
        <v>300</v>
      </c>
      <c r="E50" s="33">
        <v>22</v>
      </c>
      <c r="F50" s="33">
        <v>31</v>
      </c>
      <c r="G50" s="33">
        <v>6</v>
      </c>
      <c r="H50" s="29">
        <f t="shared" si="2"/>
        <v>181</v>
      </c>
      <c r="I50" s="33">
        <v>143</v>
      </c>
      <c r="J50" s="33">
        <v>36</v>
      </c>
      <c r="K50" s="33">
        <v>2</v>
      </c>
      <c r="L50" s="33">
        <v>3</v>
      </c>
      <c r="M50" s="33">
        <v>5</v>
      </c>
      <c r="N50" s="33">
        <v>0</v>
      </c>
      <c r="O50" s="62">
        <v>30</v>
      </c>
      <c r="P50" s="60"/>
      <c r="Q50" s="60"/>
    </row>
    <row r="51" spans="1:17" ht="13.5" customHeight="1">
      <c r="A51" s="10" t="s">
        <v>43</v>
      </c>
      <c r="B51" s="30">
        <f t="shared" si="0"/>
        <v>502</v>
      </c>
      <c r="C51" s="29">
        <f t="shared" si="1"/>
        <v>285</v>
      </c>
      <c r="D51" s="33">
        <v>244</v>
      </c>
      <c r="E51" s="33">
        <v>20</v>
      </c>
      <c r="F51" s="33">
        <v>17</v>
      </c>
      <c r="G51" s="33">
        <v>4</v>
      </c>
      <c r="H51" s="29">
        <f t="shared" si="2"/>
        <v>168</v>
      </c>
      <c r="I51" s="33">
        <v>135</v>
      </c>
      <c r="J51" s="33">
        <v>32</v>
      </c>
      <c r="K51" s="33">
        <v>1</v>
      </c>
      <c r="L51" s="33">
        <v>7</v>
      </c>
      <c r="M51" s="33">
        <v>10</v>
      </c>
      <c r="N51" s="33">
        <v>0</v>
      </c>
      <c r="O51" s="62">
        <v>32</v>
      </c>
      <c r="P51" s="60"/>
      <c r="Q51" s="60"/>
    </row>
    <row r="52" spans="1:17" ht="13.5" customHeight="1">
      <c r="A52" s="10" t="s">
        <v>44</v>
      </c>
      <c r="B52" s="30">
        <f t="shared" si="0"/>
        <v>573</v>
      </c>
      <c r="C52" s="29">
        <f t="shared" si="1"/>
        <v>357</v>
      </c>
      <c r="D52" s="33">
        <v>300</v>
      </c>
      <c r="E52" s="33">
        <v>34</v>
      </c>
      <c r="F52" s="33">
        <v>19</v>
      </c>
      <c r="G52" s="33">
        <v>4</v>
      </c>
      <c r="H52" s="29">
        <f t="shared" si="2"/>
        <v>186</v>
      </c>
      <c r="I52" s="33">
        <v>145</v>
      </c>
      <c r="J52" s="33">
        <v>38</v>
      </c>
      <c r="K52" s="33">
        <v>3</v>
      </c>
      <c r="L52" s="33">
        <v>5</v>
      </c>
      <c r="M52" s="33">
        <v>6</v>
      </c>
      <c r="N52" s="33">
        <v>0</v>
      </c>
      <c r="O52" s="62">
        <v>19</v>
      </c>
      <c r="P52" s="60"/>
      <c r="Q52" s="60"/>
    </row>
    <row r="53" spans="1:17" ht="13.5" customHeight="1">
      <c r="A53" s="10" t="s">
        <v>45</v>
      </c>
      <c r="B53" s="30">
        <f t="shared" si="0"/>
        <v>640</v>
      </c>
      <c r="C53" s="29">
        <f t="shared" si="1"/>
        <v>355</v>
      </c>
      <c r="D53" s="33">
        <v>281</v>
      </c>
      <c r="E53" s="33">
        <v>37</v>
      </c>
      <c r="F53" s="33">
        <v>33</v>
      </c>
      <c r="G53" s="33">
        <v>4</v>
      </c>
      <c r="H53" s="29">
        <f t="shared" si="2"/>
        <v>246</v>
      </c>
      <c r="I53" s="33">
        <v>199</v>
      </c>
      <c r="J53" s="33">
        <v>43</v>
      </c>
      <c r="K53" s="33">
        <v>4</v>
      </c>
      <c r="L53" s="33">
        <v>10</v>
      </c>
      <c r="M53" s="33">
        <v>4</v>
      </c>
      <c r="N53" s="33">
        <v>0</v>
      </c>
      <c r="O53" s="62">
        <v>25</v>
      </c>
      <c r="P53" s="60"/>
      <c r="Q53" s="60"/>
    </row>
    <row r="54" spans="1:17" ht="13.5" customHeight="1">
      <c r="A54" s="10" t="s">
        <v>46</v>
      </c>
      <c r="B54" s="30">
        <f t="shared" si="0"/>
        <v>539</v>
      </c>
      <c r="C54" s="29">
        <f t="shared" si="1"/>
        <v>269</v>
      </c>
      <c r="D54" s="33">
        <v>226</v>
      </c>
      <c r="E54" s="33">
        <v>21</v>
      </c>
      <c r="F54" s="33">
        <v>19</v>
      </c>
      <c r="G54" s="33">
        <v>3</v>
      </c>
      <c r="H54" s="29">
        <f t="shared" si="2"/>
        <v>237</v>
      </c>
      <c r="I54" s="33">
        <v>197</v>
      </c>
      <c r="J54" s="33">
        <v>39</v>
      </c>
      <c r="K54" s="33">
        <v>1</v>
      </c>
      <c r="L54" s="33">
        <v>6</v>
      </c>
      <c r="M54" s="33">
        <v>7</v>
      </c>
      <c r="N54" s="33">
        <v>0</v>
      </c>
      <c r="O54" s="62">
        <v>20</v>
      </c>
      <c r="P54" s="60"/>
      <c r="Q54" s="60"/>
    </row>
    <row r="55" spans="1:17" ht="13.5" customHeight="1">
      <c r="A55" s="10" t="s">
        <v>133</v>
      </c>
      <c r="B55" s="30">
        <f t="shared" si="0"/>
        <v>348</v>
      </c>
      <c r="C55" s="29">
        <f t="shared" si="1"/>
        <v>182</v>
      </c>
      <c r="D55" s="33">
        <v>144</v>
      </c>
      <c r="E55" s="33">
        <v>14</v>
      </c>
      <c r="F55" s="33">
        <v>20</v>
      </c>
      <c r="G55" s="33">
        <v>4</v>
      </c>
      <c r="H55" s="29">
        <f t="shared" si="2"/>
        <v>133</v>
      </c>
      <c r="I55" s="33">
        <v>105</v>
      </c>
      <c r="J55" s="33">
        <v>28</v>
      </c>
      <c r="K55" s="33">
        <v>0</v>
      </c>
      <c r="L55" s="33">
        <v>6</v>
      </c>
      <c r="M55" s="33">
        <v>1</v>
      </c>
      <c r="N55" s="33">
        <v>0</v>
      </c>
      <c r="O55" s="62">
        <v>26</v>
      </c>
      <c r="P55" s="60"/>
      <c r="Q55" s="60"/>
    </row>
    <row r="56" spans="1:17" ht="13.5" customHeight="1">
      <c r="A56" s="10" t="s">
        <v>47</v>
      </c>
      <c r="B56" s="30">
        <f t="shared" si="0"/>
        <v>722</v>
      </c>
      <c r="C56" s="29">
        <f t="shared" si="1"/>
        <v>303</v>
      </c>
      <c r="D56" s="33">
        <v>257</v>
      </c>
      <c r="E56" s="33">
        <v>19</v>
      </c>
      <c r="F56" s="33">
        <v>22</v>
      </c>
      <c r="G56" s="33">
        <v>5</v>
      </c>
      <c r="H56" s="29">
        <f t="shared" si="2"/>
        <v>377</v>
      </c>
      <c r="I56" s="33">
        <v>315</v>
      </c>
      <c r="J56" s="33">
        <v>60</v>
      </c>
      <c r="K56" s="33">
        <v>2</v>
      </c>
      <c r="L56" s="33">
        <v>3</v>
      </c>
      <c r="M56" s="33">
        <v>6</v>
      </c>
      <c r="N56" s="33">
        <v>0</v>
      </c>
      <c r="O56" s="62">
        <v>33</v>
      </c>
      <c r="P56" s="60"/>
      <c r="Q56" s="60"/>
    </row>
    <row r="57" spans="1:17" ht="13.5" customHeight="1">
      <c r="A57" s="10" t="s">
        <v>48</v>
      </c>
      <c r="B57" s="30">
        <f t="shared" si="0"/>
        <v>218</v>
      </c>
      <c r="C57" s="29">
        <f t="shared" si="1"/>
        <v>106</v>
      </c>
      <c r="D57" s="33">
        <v>88</v>
      </c>
      <c r="E57" s="33">
        <v>9</v>
      </c>
      <c r="F57" s="33">
        <v>8</v>
      </c>
      <c r="G57" s="33">
        <v>1</v>
      </c>
      <c r="H57" s="29">
        <f t="shared" si="2"/>
        <v>99</v>
      </c>
      <c r="I57" s="33">
        <v>86</v>
      </c>
      <c r="J57" s="33">
        <v>13</v>
      </c>
      <c r="K57" s="33">
        <v>0</v>
      </c>
      <c r="L57" s="33">
        <v>3</v>
      </c>
      <c r="M57" s="33">
        <v>2</v>
      </c>
      <c r="N57" s="33">
        <v>0</v>
      </c>
      <c r="O57" s="62">
        <v>8</v>
      </c>
      <c r="P57" s="60"/>
      <c r="Q57" s="60"/>
    </row>
    <row r="58" spans="1:17" ht="13.5" customHeight="1">
      <c r="A58" s="10" t="s">
        <v>49</v>
      </c>
      <c r="B58" s="30">
        <f t="shared" si="0"/>
        <v>290</v>
      </c>
      <c r="C58" s="29">
        <f t="shared" si="1"/>
        <v>175</v>
      </c>
      <c r="D58" s="33">
        <v>138</v>
      </c>
      <c r="E58" s="33">
        <v>24</v>
      </c>
      <c r="F58" s="33">
        <v>9</v>
      </c>
      <c r="G58" s="33">
        <v>4</v>
      </c>
      <c r="H58" s="29">
        <f t="shared" si="2"/>
        <v>95</v>
      </c>
      <c r="I58" s="33">
        <v>81</v>
      </c>
      <c r="J58" s="33">
        <v>12</v>
      </c>
      <c r="K58" s="33">
        <v>2</v>
      </c>
      <c r="L58" s="33">
        <v>6</v>
      </c>
      <c r="M58" s="33">
        <v>4</v>
      </c>
      <c r="N58" s="33">
        <v>0</v>
      </c>
      <c r="O58" s="62">
        <v>10</v>
      </c>
      <c r="P58" s="60"/>
      <c r="Q58" s="60"/>
    </row>
    <row r="59" spans="1:17" ht="13.5" customHeight="1">
      <c r="A59" s="10" t="s">
        <v>50</v>
      </c>
      <c r="B59" s="30">
        <f t="shared" si="0"/>
        <v>529</v>
      </c>
      <c r="C59" s="29">
        <f t="shared" si="1"/>
        <v>314</v>
      </c>
      <c r="D59" s="33">
        <v>267</v>
      </c>
      <c r="E59" s="33">
        <v>25</v>
      </c>
      <c r="F59" s="33">
        <v>19</v>
      </c>
      <c r="G59" s="33">
        <v>3</v>
      </c>
      <c r="H59" s="29">
        <f t="shared" si="2"/>
        <v>186</v>
      </c>
      <c r="I59" s="33">
        <v>153</v>
      </c>
      <c r="J59" s="33">
        <v>28</v>
      </c>
      <c r="K59" s="33">
        <v>5</v>
      </c>
      <c r="L59" s="33">
        <v>8</v>
      </c>
      <c r="M59" s="33">
        <v>6</v>
      </c>
      <c r="N59" s="33">
        <v>0</v>
      </c>
      <c r="O59" s="62">
        <v>15</v>
      </c>
      <c r="P59" s="60"/>
      <c r="Q59" s="60"/>
    </row>
    <row r="60" spans="1:17" ht="13.5" customHeight="1">
      <c r="A60" s="10" t="s">
        <v>51</v>
      </c>
      <c r="B60" s="30">
        <f t="shared" si="0"/>
        <v>602</v>
      </c>
      <c r="C60" s="29">
        <f t="shared" si="1"/>
        <v>356</v>
      </c>
      <c r="D60" s="33">
        <v>304</v>
      </c>
      <c r="E60" s="33">
        <v>27</v>
      </c>
      <c r="F60" s="33">
        <v>21</v>
      </c>
      <c r="G60" s="33">
        <v>4</v>
      </c>
      <c r="H60" s="29">
        <f t="shared" si="2"/>
        <v>210</v>
      </c>
      <c r="I60" s="33">
        <v>187</v>
      </c>
      <c r="J60" s="33">
        <v>22</v>
      </c>
      <c r="K60" s="33">
        <v>1</v>
      </c>
      <c r="L60" s="33">
        <v>5</v>
      </c>
      <c r="M60" s="33">
        <v>0</v>
      </c>
      <c r="N60" s="33">
        <v>1</v>
      </c>
      <c r="O60" s="62">
        <v>30</v>
      </c>
      <c r="P60" s="60"/>
      <c r="Q60" s="60"/>
    </row>
    <row r="61" spans="1:17" ht="13.5" customHeight="1">
      <c r="A61" s="10" t="s">
        <v>52</v>
      </c>
      <c r="B61" s="30">
        <f t="shared" si="0"/>
        <v>285</v>
      </c>
      <c r="C61" s="29">
        <f t="shared" si="1"/>
        <v>189</v>
      </c>
      <c r="D61" s="33">
        <v>160</v>
      </c>
      <c r="E61" s="33">
        <v>18</v>
      </c>
      <c r="F61" s="33">
        <v>9</v>
      </c>
      <c r="G61" s="33">
        <v>2</v>
      </c>
      <c r="H61" s="29">
        <f t="shared" si="2"/>
        <v>71</v>
      </c>
      <c r="I61" s="33">
        <v>64</v>
      </c>
      <c r="J61" s="33">
        <v>6</v>
      </c>
      <c r="K61" s="33">
        <v>1</v>
      </c>
      <c r="L61" s="33">
        <v>2</v>
      </c>
      <c r="M61" s="33">
        <v>4</v>
      </c>
      <c r="N61" s="33">
        <v>1</v>
      </c>
      <c r="O61" s="62">
        <v>18</v>
      </c>
      <c r="P61" s="60"/>
      <c r="Q61" s="60"/>
    </row>
    <row r="62" spans="1:17" ht="13.5" customHeight="1">
      <c r="A62" s="10" t="s">
        <v>53</v>
      </c>
      <c r="B62" s="30">
        <f t="shared" si="0"/>
        <v>562</v>
      </c>
      <c r="C62" s="29">
        <f t="shared" si="1"/>
        <v>338</v>
      </c>
      <c r="D62" s="33">
        <v>275</v>
      </c>
      <c r="E62" s="33">
        <v>30</v>
      </c>
      <c r="F62" s="33">
        <v>24</v>
      </c>
      <c r="G62" s="33">
        <v>9</v>
      </c>
      <c r="H62" s="29">
        <f t="shared" si="2"/>
        <v>179</v>
      </c>
      <c r="I62" s="33">
        <v>147</v>
      </c>
      <c r="J62" s="33">
        <v>31</v>
      </c>
      <c r="K62" s="33">
        <v>1</v>
      </c>
      <c r="L62" s="33">
        <v>11</v>
      </c>
      <c r="M62" s="33">
        <v>9</v>
      </c>
      <c r="N62" s="33">
        <v>1</v>
      </c>
      <c r="O62" s="62">
        <v>24</v>
      </c>
      <c r="P62" s="60"/>
      <c r="Q62" s="60"/>
    </row>
    <row r="63" spans="1:17" ht="13.5" customHeight="1">
      <c r="A63" s="10" t="s">
        <v>54</v>
      </c>
      <c r="B63" s="30">
        <f t="shared" si="0"/>
        <v>760</v>
      </c>
      <c r="C63" s="29">
        <f t="shared" si="1"/>
        <v>474</v>
      </c>
      <c r="D63" s="33">
        <v>415</v>
      </c>
      <c r="E63" s="33">
        <v>26</v>
      </c>
      <c r="F63" s="33">
        <v>29</v>
      </c>
      <c r="G63" s="33">
        <v>4</v>
      </c>
      <c r="H63" s="29">
        <f t="shared" si="2"/>
        <v>239</v>
      </c>
      <c r="I63" s="33">
        <v>203</v>
      </c>
      <c r="J63" s="33">
        <v>32</v>
      </c>
      <c r="K63" s="33">
        <v>4</v>
      </c>
      <c r="L63" s="33">
        <v>11</v>
      </c>
      <c r="M63" s="33">
        <v>9</v>
      </c>
      <c r="N63" s="33">
        <v>0</v>
      </c>
      <c r="O63" s="62">
        <v>27</v>
      </c>
      <c r="P63" s="60"/>
      <c r="Q63" s="60"/>
    </row>
    <row r="64" spans="1:17" ht="13.5" customHeight="1">
      <c r="A64" s="10" t="s">
        <v>55</v>
      </c>
      <c r="B64" s="30">
        <f t="shared" si="0"/>
        <v>449</v>
      </c>
      <c r="C64" s="29">
        <f t="shared" si="1"/>
        <v>269</v>
      </c>
      <c r="D64" s="33">
        <v>233</v>
      </c>
      <c r="E64" s="33">
        <v>22</v>
      </c>
      <c r="F64" s="33">
        <v>10</v>
      </c>
      <c r="G64" s="33">
        <v>4</v>
      </c>
      <c r="H64" s="29">
        <f t="shared" si="2"/>
        <v>148</v>
      </c>
      <c r="I64" s="33">
        <v>127</v>
      </c>
      <c r="J64" s="33">
        <v>20</v>
      </c>
      <c r="K64" s="33">
        <v>1</v>
      </c>
      <c r="L64" s="33">
        <v>3</v>
      </c>
      <c r="M64" s="33">
        <v>3</v>
      </c>
      <c r="N64" s="33">
        <v>0</v>
      </c>
      <c r="O64" s="62">
        <v>26</v>
      </c>
      <c r="P64" s="60"/>
      <c r="Q64" s="60"/>
    </row>
    <row r="65" spans="1:17" ht="13.5" customHeight="1">
      <c r="A65" s="10" t="s">
        <v>56</v>
      </c>
      <c r="B65" s="30">
        <f t="shared" si="0"/>
        <v>371</v>
      </c>
      <c r="C65" s="29">
        <f t="shared" si="1"/>
        <v>239</v>
      </c>
      <c r="D65" s="33">
        <v>207</v>
      </c>
      <c r="E65" s="33">
        <v>14</v>
      </c>
      <c r="F65" s="33">
        <v>13</v>
      </c>
      <c r="G65" s="33">
        <v>5</v>
      </c>
      <c r="H65" s="29">
        <f t="shared" si="2"/>
        <v>95</v>
      </c>
      <c r="I65" s="33">
        <v>78</v>
      </c>
      <c r="J65" s="33">
        <v>15</v>
      </c>
      <c r="K65" s="33">
        <v>2</v>
      </c>
      <c r="L65" s="33">
        <v>13</v>
      </c>
      <c r="M65" s="33">
        <v>1</v>
      </c>
      <c r="N65" s="33">
        <v>0</v>
      </c>
      <c r="O65" s="62">
        <v>23</v>
      </c>
      <c r="P65" s="60"/>
      <c r="Q65" s="60"/>
    </row>
    <row r="66" spans="1:17" ht="13.5" customHeight="1">
      <c r="A66" s="10" t="s">
        <v>57</v>
      </c>
      <c r="B66" s="30">
        <f t="shared" si="0"/>
        <v>310</v>
      </c>
      <c r="C66" s="29">
        <f t="shared" si="1"/>
        <v>170</v>
      </c>
      <c r="D66" s="33">
        <v>144</v>
      </c>
      <c r="E66" s="33">
        <v>12</v>
      </c>
      <c r="F66" s="33">
        <v>10</v>
      </c>
      <c r="G66" s="33">
        <v>4</v>
      </c>
      <c r="H66" s="29">
        <f t="shared" si="2"/>
        <v>117</v>
      </c>
      <c r="I66" s="33">
        <v>95</v>
      </c>
      <c r="J66" s="33">
        <v>18</v>
      </c>
      <c r="K66" s="33">
        <v>4</v>
      </c>
      <c r="L66" s="33">
        <v>2</v>
      </c>
      <c r="M66" s="33">
        <v>5</v>
      </c>
      <c r="N66" s="33">
        <v>0</v>
      </c>
      <c r="O66" s="62">
        <v>16</v>
      </c>
      <c r="P66" s="60"/>
      <c r="Q66" s="60"/>
    </row>
    <row r="67" spans="1:17" ht="13.5" customHeight="1">
      <c r="A67" s="10" t="s">
        <v>58</v>
      </c>
      <c r="B67" s="30">
        <f t="shared" si="0"/>
        <v>45</v>
      </c>
      <c r="C67" s="29">
        <f t="shared" si="1"/>
        <v>28</v>
      </c>
      <c r="D67" s="33">
        <v>25</v>
      </c>
      <c r="E67" s="33">
        <v>1</v>
      </c>
      <c r="F67" s="33">
        <v>1</v>
      </c>
      <c r="G67" s="33">
        <v>1</v>
      </c>
      <c r="H67" s="29">
        <f t="shared" si="2"/>
        <v>15</v>
      </c>
      <c r="I67" s="33">
        <v>14</v>
      </c>
      <c r="J67" s="33">
        <v>1</v>
      </c>
      <c r="K67" s="33">
        <v>0</v>
      </c>
      <c r="L67" s="33">
        <v>0</v>
      </c>
      <c r="M67" s="33">
        <v>1</v>
      </c>
      <c r="N67" s="33">
        <v>0</v>
      </c>
      <c r="O67" s="62">
        <v>1</v>
      </c>
      <c r="P67" s="60"/>
      <c r="Q67" s="60"/>
    </row>
    <row r="68" spans="1:17" ht="13.5" customHeight="1">
      <c r="A68" s="10" t="s">
        <v>59</v>
      </c>
      <c r="B68" s="30">
        <f aca="true" t="shared" si="3" ref="B68:B105">C68+H68+L68+M68+N68+O68</f>
        <v>786</v>
      </c>
      <c r="C68" s="29">
        <f aca="true" t="shared" si="4" ref="C68:C105">SUM(D68+E68+F68+G68)</f>
        <v>464</v>
      </c>
      <c r="D68" s="33">
        <v>407</v>
      </c>
      <c r="E68" s="33">
        <v>25</v>
      </c>
      <c r="F68" s="33">
        <v>26</v>
      </c>
      <c r="G68" s="33">
        <v>6</v>
      </c>
      <c r="H68" s="29">
        <f aca="true" t="shared" si="5" ref="H68:H105">SUM(I68+J68+K68)</f>
        <v>278</v>
      </c>
      <c r="I68" s="33">
        <v>250</v>
      </c>
      <c r="J68" s="33">
        <v>26</v>
      </c>
      <c r="K68" s="33">
        <v>2</v>
      </c>
      <c r="L68" s="33">
        <v>6</v>
      </c>
      <c r="M68" s="33">
        <v>8</v>
      </c>
      <c r="N68" s="33">
        <v>1</v>
      </c>
      <c r="O68" s="62">
        <v>29</v>
      </c>
      <c r="P68" s="60"/>
      <c r="Q68" s="60"/>
    </row>
    <row r="69" spans="1:17" ht="13.5" customHeight="1">
      <c r="A69" s="10" t="s">
        <v>60</v>
      </c>
      <c r="B69" s="30">
        <f t="shared" si="3"/>
        <v>764</v>
      </c>
      <c r="C69" s="29">
        <f t="shared" si="4"/>
        <v>429</v>
      </c>
      <c r="D69" s="33">
        <v>366</v>
      </c>
      <c r="E69" s="33">
        <v>29</v>
      </c>
      <c r="F69" s="33">
        <v>29</v>
      </c>
      <c r="G69" s="33">
        <v>5</v>
      </c>
      <c r="H69" s="29">
        <f t="shared" si="5"/>
        <v>275</v>
      </c>
      <c r="I69" s="33">
        <v>240</v>
      </c>
      <c r="J69" s="33">
        <v>35</v>
      </c>
      <c r="K69" s="33">
        <v>0</v>
      </c>
      <c r="L69" s="33">
        <v>13</v>
      </c>
      <c r="M69" s="33">
        <v>10</v>
      </c>
      <c r="N69" s="33">
        <v>1</v>
      </c>
      <c r="O69" s="62">
        <v>36</v>
      </c>
      <c r="P69" s="60"/>
      <c r="Q69" s="60"/>
    </row>
    <row r="70" spans="1:17" ht="13.5" customHeight="1">
      <c r="A70" s="10" t="s">
        <v>61</v>
      </c>
      <c r="B70" s="30">
        <f t="shared" si="3"/>
        <v>719</v>
      </c>
      <c r="C70" s="29">
        <f t="shared" si="4"/>
        <v>423</v>
      </c>
      <c r="D70" s="33">
        <v>378</v>
      </c>
      <c r="E70" s="33">
        <v>20</v>
      </c>
      <c r="F70" s="33">
        <v>22</v>
      </c>
      <c r="G70" s="33">
        <v>3</v>
      </c>
      <c r="H70" s="29">
        <f t="shared" si="5"/>
        <v>258</v>
      </c>
      <c r="I70" s="33">
        <v>210</v>
      </c>
      <c r="J70" s="33">
        <v>46</v>
      </c>
      <c r="K70" s="33">
        <v>2</v>
      </c>
      <c r="L70" s="33">
        <v>3</v>
      </c>
      <c r="M70" s="33">
        <v>1</v>
      </c>
      <c r="N70" s="33">
        <v>0</v>
      </c>
      <c r="O70" s="62">
        <v>34</v>
      </c>
      <c r="P70" s="60"/>
      <c r="Q70" s="60"/>
    </row>
    <row r="71" spans="1:17" ht="13.5" customHeight="1">
      <c r="A71" s="10" t="s">
        <v>62</v>
      </c>
      <c r="B71" s="30">
        <f t="shared" si="3"/>
        <v>410</v>
      </c>
      <c r="C71" s="29">
        <f t="shared" si="4"/>
        <v>268</v>
      </c>
      <c r="D71" s="33">
        <v>236</v>
      </c>
      <c r="E71" s="33">
        <v>14</v>
      </c>
      <c r="F71" s="33">
        <v>14</v>
      </c>
      <c r="G71" s="33">
        <v>4</v>
      </c>
      <c r="H71" s="29">
        <f t="shared" si="5"/>
        <v>125</v>
      </c>
      <c r="I71" s="33">
        <v>111</v>
      </c>
      <c r="J71" s="33">
        <v>11</v>
      </c>
      <c r="K71" s="33">
        <v>3</v>
      </c>
      <c r="L71" s="33">
        <v>3</v>
      </c>
      <c r="M71" s="33">
        <v>0</v>
      </c>
      <c r="N71" s="33">
        <v>0</v>
      </c>
      <c r="O71" s="62">
        <v>14</v>
      </c>
      <c r="P71" s="60"/>
      <c r="Q71" s="60"/>
    </row>
    <row r="72" spans="1:17" ht="13.5" customHeight="1">
      <c r="A72" s="10" t="s">
        <v>63</v>
      </c>
      <c r="B72" s="30">
        <f t="shared" si="3"/>
        <v>603</v>
      </c>
      <c r="C72" s="29">
        <f t="shared" si="4"/>
        <v>362</v>
      </c>
      <c r="D72" s="33">
        <v>304</v>
      </c>
      <c r="E72" s="33">
        <v>31</v>
      </c>
      <c r="F72" s="33">
        <v>22</v>
      </c>
      <c r="G72" s="33">
        <v>5</v>
      </c>
      <c r="H72" s="29">
        <f t="shared" si="5"/>
        <v>203</v>
      </c>
      <c r="I72" s="33">
        <v>168</v>
      </c>
      <c r="J72" s="33">
        <v>33</v>
      </c>
      <c r="K72" s="33">
        <v>2</v>
      </c>
      <c r="L72" s="33">
        <v>12</v>
      </c>
      <c r="M72" s="33">
        <v>6</v>
      </c>
      <c r="N72" s="33">
        <v>0</v>
      </c>
      <c r="O72" s="62">
        <v>20</v>
      </c>
      <c r="P72" s="60"/>
      <c r="Q72" s="60"/>
    </row>
    <row r="73" spans="1:17" ht="13.5" customHeight="1">
      <c r="A73" s="10" t="s">
        <v>64</v>
      </c>
      <c r="B73" s="30">
        <f t="shared" si="3"/>
        <v>780</v>
      </c>
      <c r="C73" s="29">
        <f t="shared" si="4"/>
        <v>482</v>
      </c>
      <c r="D73" s="33">
        <v>429</v>
      </c>
      <c r="E73" s="33">
        <v>26</v>
      </c>
      <c r="F73" s="33">
        <v>20</v>
      </c>
      <c r="G73" s="33">
        <v>7</v>
      </c>
      <c r="H73" s="29">
        <f t="shared" si="5"/>
        <v>245</v>
      </c>
      <c r="I73" s="33">
        <v>207</v>
      </c>
      <c r="J73" s="33">
        <v>38</v>
      </c>
      <c r="K73" s="33">
        <v>0</v>
      </c>
      <c r="L73" s="33">
        <v>8</v>
      </c>
      <c r="M73" s="33">
        <v>7</v>
      </c>
      <c r="N73" s="33">
        <v>2</v>
      </c>
      <c r="O73" s="62">
        <v>36</v>
      </c>
      <c r="P73" s="60"/>
      <c r="Q73" s="60"/>
    </row>
    <row r="74" spans="1:17" ht="13.5" customHeight="1">
      <c r="A74" s="10" t="s">
        <v>65</v>
      </c>
      <c r="B74" s="30">
        <f t="shared" si="3"/>
        <v>578</v>
      </c>
      <c r="C74" s="29">
        <f t="shared" si="4"/>
        <v>344</v>
      </c>
      <c r="D74" s="33">
        <v>298</v>
      </c>
      <c r="E74" s="33">
        <v>20</v>
      </c>
      <c r="F74" s="33">
        <v>17</v>
      </c>
      <c r="G74" s="33">
        <v>9</v>
      </c>
      <c r="H74" s="29">
        <f t="shared" si="5"/>
        <v>182</v>
      </c>
      <c r="I74" s="33">
        <v>140</v>
      </c>
      <c r="J74" s="33">
        <v>38</v>
      </c>
      <c r="K74" s="33">
        <v>4</v>
      </c>
      <c r="L74" s="33">
        <v>8</v>
      </c>
      <c r="M74" s="33">
        <v>8</v>
      </c>
      <c r="N74" s="33">
        <v>0</v>
      </c>
      <c r="O74" s="62">
        <v>36</v>
      </c>
      <c r="P74" s="60"/>
      <c r="Q74" s="60"/>
    </row>
    <row r="75" spans="1:17" ht="13.5" customHeight="1">
      <c r="A75" s="10" t="s">
        <v>66</v>
      </c>
      <c r="B75" s="30">
        <f t="shared" si="3"/>
        <v>366</v>
      </c>
      <c r="C75" s="29">
        <f t="shared" si="4"/>
        <v>215</v>
      </c>
      <c r="D75" s="33">
        <v>185</v>
      </c>
      <c r="E75" s="33">
        <v>18</v>
      </c>
      <c r="F75" s="33">
        <v>11</v>
      </c>
      <c r="G75" s="33">
        <v>1</v>
      </c>
      <c r="H75" s="29">
        <f t="shared" si="5"/>
        <v>128</v>
      </c>
      <c r="I75" s="33">
        <v>115</v>
      </c>
      <c r="J75" s="33">
        <v>11</v>
      </c>
      <c r="K75" s="33">
        <v>2</v>
      </c>
      <c r="L75" s="33">
        <v>2</v>
      </c>
      <c r="M75" s="33">
        <v>5</v>
      </c>
      <c r="N75" s="33">
        <v>0</v>
      </c>
      <c r="O75" s="62">
        <v>16</v>
      </c>
      <c r="P75" s="60"/>
      <c r="Q75" s="60"/>
    </row>
    <row r="76" spans="1:17" ht="13.5" customHeight="1">
      <c r="A76" s="10" t="s">
        <v>67</v>
      </c>
      <c r="B76" s="30">
        <f t="shared" si="3"/>
        <v>599</v>
      </c>
      <c r="C76" s="29">
        <f t="shared" si="4"/>
        <v>333</v>
      </c>
      <c r="D76" s="33">
        <v>287</v>
      </c>
      <c r="E76" s="33">
        <v>30</v>
      </c>
      <c r="F76" s="33">
        <v>13</v>
      </c>
      <c r="G76" s="33">
        <v>3</v>
      </c>
      <c r="H76" s="29">
        <f t="shared" si="5"/>
        <v>214</v>
      </c>
      <c r="I76" s="33">
        <v>188</v>
      </c>
      <c r="J76" s="33">
        <v>23</v>
      </c>
      <c r="K76" s="33">
        <v>3</v>
      </c>
      <c r="L76" s="33">
        <v>8</v>
      </c>
      <c r="M76" s="33">
        <v>11</v>
      </c>
      <c r="N76" s="33">
        <v>0</v>
      </c>
      <c r="O76" s="62">
        <v>33</v>
      </c>
      <c r="P76" s="60"/>
      <c r="Q76" s="60"/>
    </row>
    <row r="77" spans="1:17" ht="13.5" customHeight="1">
      <c r="A77" s="10" t="s">
        <v>134</v>
      </c>
      <c r="B77" s="30">
        <f t="shared" si="3"/>
        <v>746</v>
      </c>
      <c r="C77" s="29">
        <f t="shared" si="4"/>
        <v>370</v>
      </c>
      <c r="D77" s="33">
        <v>318</v>
      </c>
      <c r="E77" s="33">
        <v>22</v>
      </c>
      <c r="F77" s="33">
        <v>30</v>
      </c>
      <c r="G77" s="33">
        <v>0</v>
      </c>
      <c r="H77" s="29">
        <f t="shared" si="5"/>
        <v>330</v>
      </c>
      <c r="I77" s="33">
        <v>285</v>
      </c>
      <c r="J77" s="33">
        <v>43</v>
      </c>
      <c r="K77" s="33">
        <v>2</v>
      </c>
      <c r="L77" s="33">
        <v>4</v>
      </c>
      <c r="M77" s="33">
        <v>5</v>
      </c>
      <c r="N77" s="33">
        <v>0</v>
      </c>
      <c r="O77" s="62">
        <v>37</v>
      </c>
      <c r="P77" s="60"/>
      <c r="Q77" s="60"/>
    </row>
    <row r="78" spans="1:17" ht="13.5" customHeight="1">
      <c r="A78" s="10" t="s">
        <v>68</v>
      </c>
      <c r="B78" s="30">
        <f t="shared" si="3"/>
        <v>521</v>
      </c>
      <c r="C78" s="29">
        <f t="shared" si="4"/>
        <v>176</v>
      </c>
      <c r="D78" s="33">
        <v>157</v>
      </c>
      <c r="E78" s="33">
        <v>9</v>
      </c>
      <c r="F78" s="33">
        <v>10</v>
      </c>
      <c r="G78" s="33">
        <v>0</v>
      </c>
      <c r="H78" s="29">
        <f t="shared" si="5"/>
        <v>314</v>
      </c>
      <c r="I78" s="33">
        <v>275</v>
      </c>
      <c r="J78" s="33">
        <v>39</v>
      </c>
      <c r="K78" s="33">
        <v>0</v>
      </c>
      <c r="L78" s="33">
        <v>3</v>
      </c>
      <c r="M78" s="33">
        <v>1</v>
      </c>
      <c r="N78" s="33">
        <v>0</v>
      </c>
      <c r="O78" s="62">
        <v>27</v>
      </c>
      <c r="P78" s="60"/>
      <c r="Q78" s="60"/>
    </row>
    <row r="79" spans="1:17" ht="13.5" customHeight="1">
      <c r="A79" s="10" t="s">
        <v>69</v>
      </c>
      <c r="B79" s="30">
        <f t="shared" si="3"/>
        <v>622</v>
      </c>
      <c r="C79" s="29">
        <f t="shared" si="4"/>
        <v>297</v>
      </c>
      <c r="D79" s="33">
        <v>261</v>
      </c>
      <c r="E79" s="33">
        <v>15</v>
      </c>
      <c r="F79" s="33">
        <v>18</v>
      </c>
      <c r="G79" s="33">
        <v>3</v>
      </c>
      <c r="H79" s="29">
        <f t="shared" si="5"/>
        <v>295</v>
      </c>
      <c r="I79" s="33">
        <v>265</v>
      </c>
      <c r="J79" s="33">
        <v>27</v>
      </c>
      <c r="K79" s="33">
        <v>3</v>
      </c>
      <c r="L79" s="33">
        <v>2</v>
      </c>
      <c r="M79" s="33">
        <v>4</v>
      </c>
      <c r="N79" s="33">
        <v>0</v>
      </c>
      <c r="O79" s="62">
        <v>24</v>
      </c>
      <c r="P79" s="60"/>
      <c r="Q79" s="60"/>
    </row>
    <row r="80" spans="1:17" ht="13.5" customHeight="1">
      <c r="A80" s="10" t="s">
        <v>70</v>
      </c>
      <c r="B80" s="30">
        <f t="shared" si="3"/>
        <v>616</v>
      </c>
      <c r="C80" s="29">
        <f t="shared" si="4"/>
        <v>249</v>
      </c>
      <c r="D80" s="33">
        <v>219</v>
      </c>
      <c r="E80" s="33">
        <v>15</v>
      </c>
      <c r="F80" s="33">
        <v>15</v>
      </c>
      <c r="G80" s="33">
        <v>0</v>
      </c>
      <c r="H80" s="29">
        <f t="shared" si="5"/>
        <v>333</v>
      </c>
      <c r="I80" s="33">
        <v>280</v>
      </c>
      <c r="J80" s="33">
        <v>53</v>
      </c>
      <c r="K80" s="33">
        <v>0</v>
      </c>
      <c r="L80" s="33">
        <v>11</v>
      </c>
      <c r="M80" s="33">
        <v>8</v>
      </c>
      <c r="N80" s="33">
        <v>0</v>
      </c>
      <c r="O80" s="62">
        <v>15</v>
      </c>
      <c r="P80" s="60"/>
      <c r="Q80" s="60"/>
    </row>
    <row r="81" spans="1:17" ht="13.5" customHeight="1">
      <c r="A81" s="10" t="s">
        <v>71</v>
      </c>
      <c r="B81" s="30">
        <f t="shared" si="3"/>
        <v>471</v>
      </c>
      <c r="C81" s="29">
        <f t="shared" si="4"/>
        <v>206</v>
      </c>
      <c r="D81" s="33">
        <v>158</v>
      </c>
      <c r="E81" s="33">
        <v>27</v>
      </c>
      <c r="F81" s="33">
        <v>17</v>
      </c>
      <c r="G81" s="33">
        <v>4</v>
      </c>
      <c r="H81" s="29">
        <f t="shared" si="5"/>
        <v>242</v>
      </c>
      <c r="I81" s="33">
        <v>208</v>
      </c>
      <c r="J81" s="33">
        <v>31</v>
      </c>
      <c r="K81" s="33">
        <v>3</v>
      </c>
      <c r="L81" s="33">
        <v>2</v>
      </c>
      <c r="M81" s="33">
        <v>4</v>
      </c>
      <c r="N81" s="33">
        <v>1</v>
      </c>
      <c r="O81" s="62">
        <v>16</v>
      </c>
      <c r="P81" s="60"/>
      <c r="Q81" s="60"/>
    </row>
    <row r="82" spans="1:17" ht="13.5" customHeight="1">
      <c r="A82" s="10" t="s">
        <v>72</v>
      </c>
      <c r="B82" s="30">
        <f t="shared" si="3"/>
        <v>543</v>
      </c>
      <c r="C82" s="29">
        <f t="shared" si="4"/>
        <v>224</v>
      </c>
      <c r="D82" s="33">
        <v>171</v>
      </c>
      <c r="E82" s="33">
        <v>26</v>
      </c>
      <c r="F82" s="33">
        <v>23</v>
      </c>
      <c r="G82" s="33">
        <v>4</v>
      </c>
      <c r="H82" s="29">
        <f t="shared" si="5"/>
        <v>292</v>
      </c>
      <c r="I82" s="33">
        <v>244</v>
      </c>
      <c r="J82" s="33">
        <v>46</v>
      </c>
      <c r="K82" s="33">
        <v>2</v>
      </c>
      <c r="L82" s="33">
        <v>4</v>
      </c>
      <c r="M82" s="33">
        <v>6</v>
      </c>
      <c r="N82" s="33">
        <v>0</v>
      </c>
      <c r="O82" s="62">
        <v>17</v>
      </c>
      <c r="P82" s="60"/>
      <c r="Q82" s="60"/>
    </row>
    <row r="83" spans="1:17" ht="13.5" customHeight="1">
      <c r="A83" s="10" t="s">
        <v>73</v>
      </c>
      <c r="B83" s="30">
        <f t="shared" si="3"/>
        <v>716</v>
      </c>
      <c r="C83" s="29">
        <f t="shared" si="4"/>
        <v>477</v>
      </c>
      <c r="D83" s="33">
        <v>397</v>
      </c>
      <c r="E83" s="33">
        <v>34</v>
      </c>
      <c r="F83" s="33">
        <v>41</v>
      </c>
      <c r="G83" s="33">
        <v>5</v>
      </c>
      <c r="H83" s="29">
        <f t="shared" si="5"/>
        <v>200</v>
      </c>
      <c r="I83" s="33">
        <v>175</v>
      </c>
      <c r="J83" s="33">
        <v>24</v>
      </c>
      <c r="K83" s="33">
        <v>1</v>
      </c>
      <c r="L83" s="33">
        <v>5</v>
      </c>
      <c r="M83" s="33">
        <v>3</v>
      </c>
      <c r="N83" s="33">
        <v>1</v>
      </c>
      <c r="O83" s="62">
        <v>30</v>
      </c>
      <c r="P83" s="60"/>
      <c r="Q83" s="60"/>
    </row>
    <row r="84" spans="1:17" ht="13.5" customHeight="1">
      <c r="A84" s="10" t="s">
        <v>74</v>
      </c>
      <c r="B84" s="30">
        <f t="shared" si="3"/>
        <v>571</v>
      </c>
      <c r="C84" s="29">
        <f t="shared" si="4"/>
        <v>407</v>
      </c>
      <c r="D84" s="33">
        <v>360</v>
      </c>
      <c r="E84" s="33">
        <v>27</v>
      </c>
      <c r="F84" s="33">
        <v>14</v>
      </c>
      <c r="G84" s="33">
        <v>6</v>
      </c>
      <c r="H84" s="29">
        <f t="shared" si="5"/>
        <v>117</v>
      </c>
      <c r="I84" s="33">
        <v>107</v>
      </c>
      <c r="J84" s="33">
        <v>10</v>
      </c>
      <c r="K84" s="33">
        <v>0</v>
      </c>
      <c r="L84" s="33">
        <v>15</v>
      </c>
      <c r="M84" s="33">
        <v>9</v>
      </c>
      <c r="N84" s="33">
        <v>0</v>
      </c>
      <c r="O84" s="62">
        <v>23</v>
      </c>
      <c r="P84" s="60"/>
      <c r="Q84" s="60"/>
    </row>
    <row r="85" spans="1:17" ht="13.5" customHeight="1">
      <c r="A85" s="10" t="s">
        <v>75</v>
      </c>
      <c r="B85" s="30">
        <f t="shared" si="3"/>
        <v>724</v>
      </c>
      <c r="C85" s="29">
        <f t="shared" si="4"/>
        <v>494</v>
      </c>
      <c r="D85" s="33">
        <v>431</v>
      </c>
      <c r="E85" s="33">
        <v>33</v>
      </c>
      <c r="F85" s="33">
        <v>25</v>
      </c>
      <c r="G85" s="33">
        <v>5</v>
      </c>
      <c r="H85" s="29">
        <f t="shared" si="5"/>
        <v>186</v>
      </c>
      <c r="I85" s="33">
        <v>152</v>
      </c>
      <c r="J85" s="33">
        <v>33</v>
      </c>
      <c r="K85" s="33">
        <v>1</v>
      </c>
      <c r="L85" s="33">
        <v>10</v>
      </c>
      <c r="M85" s="33">
        <v>6</v>
      </c>
      <c r="N85" s="33">
        <v>0</v>
      </c>
      <c r="O85" s="62">
        <v>28</v>
      </c>
      <c r="P85" s="60"/>
      <c r="Q85" s="60"/>
    </row>
    <row r="86" spans="1:17" ht="13.5" customHeight="1">
      <c r="A86" s="10" t="s">
        <v>76</v>
      </c>
      <c r="B86" s="30">
        <f t="shared" si="3"/>
        <v>1069</v>
      </c>
      <c r="C86" s="29">
        <f t="shared" si="4"/>
        <v>762</v>
      </c>
      <c r="D86" s="33">
        <v>662</v>
      </c>
      <c r="E86" s="33">
        <v>45</v>
      </c>
      <c r="F86" s="33">
        <v>43</v>
      </c>
      <c r="G86" s="33">
        <v>12</v>
      </c>
      <c r="H86" s="29">
        <f t="shared" si="5"/>
        <v>212</v>
      </c>
      <c r="I86" s="33">
        <v>179</v>
      </c>
      <c r="J86" s="33">
        <v>30</v>
      </c>
      <c r="K86" s="33">
        <v>3</v>
      </c>
      <c r="L86" s="33">
        <v>23</v>
      </c>
      <c r="M86" s="33">
        <v>10</v>
      </c>
      <c r="N86" s="33">
        <v>0</v>
      </c>
      <c r="O86" s="62">
        <v>62</v>
      </c>
      <c r="P86" s="60"/>
      <c r="Q86" s="60"/>
    </row>
    <row r="87" spans="1:17" ht="13.5" customHeight="1">
      <c r="A87" s="10" t="s">
        <v>77</v>
      </c>
      <c r="B87" s="30">
        <f t="shared" si="3"/>
        <v>723</v>
      </c>
      <c r="C87" s="29">
        <f t="shared" si="4"/>
        <v>508</v>
      </c>
      <c r="D87" s="33">
        <v>450</v>
      </c>
      <c r="E87" s="33">
        <v>29</v>
      </c>
      <c r="F87" s="33">
        <v>23</v>
      </c>
      <c r="G87" s="33">
        <v>6</v>
      </c>
      <c r="H87" s="29">
        <f t="shared" si="5"/>
        <v>170</v>
      </c>
      <c r="I87" s="33">
        <v>139</v>
      </c>
      <c r="J87" s="33">
        <v>28</v>
      </c>
      <c r="K87" s="33">
        <v>3</v>
      </c>
      <c r="L87" s="33">
        <v>9</v>
      </c>
      <c r="M87" s="33">
        <v>8</v>
      </c>
      <c r="N87" s="33">
        <v>1</v>
      </c>
      <c r="O87" s="62">
        <v>27</v>
      </c>
      <c r="P87" s="60"/>
      <c r="Q87" s="60"/>
    </row>
    <row r="88" spans="1:17" ht="13.5" customHeight="1">
      <c r="A88" s="10" t="s">
        <v>78</v>
      </c>
      <c r="B88" s="30">
        <f t="shared" si="3"/>
        <v>304</v>
      </c>
      <c r="C88" s="29">
        <f t="shared" si="4"/>
        <v>166</v>
      </c>
      <c r="D88" s="33">
        <v>137</v>
      </c>
      <c r="E88" s="33">
        <v>12</v>
      </c>
      <c r="F88" s="33">
        <v>11</v>
      </c>
      <c r="G88" s="33">
        <v>6</v>
      </c>
      <c r="H88" s="29">
        <f t="shared" si="5"/>
        <v>120</v>
      </c>
      <c r="I88" s="33">
        <v>105</v>
      </c>
      <c r="J88" s="33">
        <v>13</v>
      </c>
      <c r="K88" s="33">
        <v>2</v>
      </c>
      <c r="L88" s="33">
        <v>6</v>
      </c>
      <c r="M88" s="33">
        <v>4</v>
      </c>
      <c r="N88" s="33">
        <v>1</v>
      </c>
      <c r="O88" s="62">
        <v>7</v>
      </c>
      <c r="P88" s="60"/>
      <c r="Q88" s="60"/>
    </row>
    <row r="89" spans="1:17" ht="13.5" customHeight="1">
      <c r="A89" s="10" t="s">
        <v>79</v>
      </c>
      <c r="B89" s="30">
        <f t="shared" si="3"/>
        <v>768</v>
      </c>
      <c r="C89" s="29">
        <f t="shared" si="4"/>
        <v>402</v>
      </c>
      <c r="D89" s="33">
        <v>306</v>
      </c>
      <c r="E89" s="33">
        <v>43</v>
      </c>
      <c r="F89" s="33">
        <v>45</v>
      </c>
      <c r="G89" s="33">
        <v>8</v>
      </c>
      <c r="H89" s="29">
        <f t="shared" si="5"/>
        <v>324</v>
      </c>
      <c r="I89" s="33">
        <v>249</v>
      </c>
      <c r="J89" s="33">
        <v>67</v>
      </c>
      <c r="K89" s="33">
        <v>8</v>
      </c>
      <c r="L89" s="33">
        <v>13</v>
      </c>
      <c r="M89" s="33">
        <v>9</v>
      </c>
      <c r="N89" s="33">
        <v>0</v>
      </c>
      <c r="O89" s="62">
        <v>20</v>
      </c>
      <c r="P89" s="60"/>
      <c r="Q89" s="60"/>
    </row>
    <row r="90" spans="1:17" ht="13.5" customHeight="1">
      <c r="A90" s="10" t="s">
        <v>80</v>
      </c>
      <c r="B90" s="30">
        <f t="shared" si="3"/>
        <v>624</v>
      </c>
      <c r="C90" s="29">
        <f t="shared" si="4"/>
        <v>372</v>
      </c>
      <c r="D90" s="33">
        <v>304</v>
      </c>
      <c r="E90" s="33">
        <v>34</v>
      </c>
      <c r="F90" s="33">
        <v>34</v>
      </c>
      <c r="G90" s="33">
        <v>0</v>
      </c>
      <c r="H90" s="29">
        <f t="shared" si="5"/>
        <v>214</v>
      </c>
      <c r="I90" s="33">
        <v>165</v>
      </c>
      <c r="J90" s="33">
        <v>46</v>
      </c>
      <c r="K90" s="33">
        <v>3</v>
      </c>
      <c r="L90" s="33">
        <v>3</v>
      </c>
      <c r="M90" s="33">
        <v>7</v>
      </c>
      <c r="N90" s="33">
        <v>0</v>
      </c>
      <c r="O90" s="62">
        <v>28</v>
      </c>
      <c r="P90" s="60"/>
      <c r="Q90" s="60"/>
    </row>
    <row r="91" spans="1:17" ht="13.5" customHeight="1">
      <c r="A91" s="10" t="s">
        <v>81</v>
      </c>
      <c r="B91" s="30">
        <f t="shared" si="3"/>
        <v>583</v>
      </c>
      <c r="C91" s="29">
        <f t="shared" si="4"/>
        <v>315</v>
      </c>
      <c r="D91" s="33">
        <v>269</v>
      </c>
      <c r="E91" s="33">
        <v>22</v>
      </c>
      <c r="F91" s="33">
        <v>18</v>
      </c>
      <c r="G91" s="33">
        <v>6</v>
      </c>
      <c r="H91" s="29">
        <f t="shared" si="5"/>
        <v>232</v>
      </c>
      <c r="I91" s="33">
        <v>176</v>
      </c>
      <c r="J91" s="33">
        <v>54</v>
      </c>
      <c r="K91" s="33">
        <v>2</v>
      </c>
      <c r="L91" s="33">
        <v>4</v>
      </c>
      <c r="M91" s="33">
        <v>7</v>
      </c>
      <c r="N91" s="33">
        <v>0</v>
      </c>
      <c r="O91" s="62">
        <v>25</v>
      </c>
      <c r="P91" s="60"/>
      <c r="Q91" s="60"/>
    </row>
    <row r="92" spans="1:17" ht="13.5" customHeight="1">
      <c r="A92" s="10" t="s">
        <v>82</v>
      </c>
      <c r="B92" s="30">
        <f t="shared" si="3"/>
        <v>495</v>
      </c>
      <c r="C92" s="29">
        <f t="shared" si="4"/>
        <v>225</v>
      </c>
      <c r="D92" s="33">
        <v>202</v>
      </c>
      <c r="E92" s="33">
        <v>6</v>
      </c>
      <c r="F92" s="33">
        <v>13</v>
      </c>
      <c r="G92" s="33">
        <v>4</v>
      </c>
      <c r="H92" s="29">
        <f t="shared" si="5"/>
        <v>241</v>
      </c>
      <c r="I92" s="33">
        <v>187</v>
      </c>
      <c r="J92" s="33">
        <v>53</v>
      </c>
      <c r="K92" s="33">
        <v>1</v>
      </c>
      <c r="L92" s="33">
        <v>3</v>
      </c>
      <c r="M92" s="33">
        <v>5</v>
      </c>
      <c r="N92" s="33">
        <v>1</v>
      </c>
      <c r="O92" s="62">
        <v>20</v>
      </c>
      <c r="P92" s="60"/>
      <c r="Q92" s="60"/>
    </row>
    <row r="93" spans="1:17" ht="13.5" customHeight="1">
      <c r="A93" s="10" t="s">
        <v>83</v>
      </c>
      <c r="B93" s="30">
        <f t="shared" si="3"/>
        <v>518</v>
      </c>
      <c r="C93" s="29">
        <f t="shared" si="4"/>
        <v>307</v>
      </c>
      <c r="D93" s="33">
        <v>254</v>
      </c>
      <c r="E93" s="33">
        <v>25</v>
      </c>
      <c r="F93" s="33">
        <v>25</v>
      </c>
      <c r="G93" s="33">
        <v>3</v>
      </c>
      <c r="H93" s="29">
        <f t="shared" si="5"/>
        <v>176</v>
      </c>
      <c r="I93" s="33">
        <v>144</v>
      </c>
      <c r="J93" s="33">
        <v>31</v>
      </c>
      <c r="K93" s="33">
        <v>1</v>
      </c>
      <c r="L93" s="33">
        <v>6</v>
      </c>
      <c r="M93" s="33">
        <v>2</v>
      </c>
      <c r="N93" s="33">
        <v>0</v>
      </c>
      <c r="O93" s="62">
        <v>27</v>
      </c>
      <c r="P93" s="60"/>
      <c r="Q93" s="60"/>
    </row>
    <row r="94" spans="1:17" ht="13.5" customHeight="1">
      <c r="A94" s="10" t="s">
        <v>84</v>
      </c>
      <c r="B94" s="30">
        <f t="shared" si="3"/>
        <v>493</v>
      </c>
      <c r="C94" s="29">
        <f t="shared" si="4"/>
        <v>214</v>
      </c>
      <c r="D94" s="33">
        <v>168</v>
      </c>
      <c r="E94" s="33">
        <v>24</v>
      </c>
      <c r="F94" s="33">
        <v>18</v>
      </c>
      <c r="G94" s="33">
        <v>4</v>
      </c>
      <c r="H94" s="29">
        <f t="shared" si="5"/>
        <v>245</v>
      </c>
      <c r="I94" s="33">
        <v>213</v>
      </c>
      <c r="J94" s="33">
        <v>31</v>
      </c>
      <c r="K94" s="33">
        <v>1</v>
      </c>
      <c r="L94" s="33">
        <v>1</v>
      </c>
      <c r="M94" s="33">
        <v>4</v>
      </c>
      <c r="N94" s="33">
        <v>0</v>
      </c>
      <c r="O94" s="62">
        <v>29</v>
      </c>
      <c r="P94" s="60"/>
      <c r="Q94" s="60"/>
    </row>
    <row r="95" spans="1:17" ht="13.5" customHeight="1">
      <c r="A95" s="10" t="s">
        <v>85</v>
      </c>
      <c r="B95" s="30">
        <f t="shared" si="3"/>
        <v>522</v>
      </c>
      <c r="C95" s="29">
        <f t="shared" si="4"/>
        <v>205</v>
      </c>
      <c r="D95" s="33">
        <v>168</v>
      </c>
      <c r="E95" s="33">
        <v>15</v>
      </c>
      <c r="F95" s="33">
        <v>19</v>
      </c>
      <c r="G95" s="33">
        <v>3</v>
      </c>
      <c r="H95" s="29">
        <f t="shared" si="5"/>
        <v>281</v>
      </c>
      <c r="I95" s="33">
        <v>239</v>
      </c>
      <c r="J95" s="33">
        <v>42</v>
      </c>
      <c r="K95" s="33">
        <v>0</v>
      </c>
      <c r="L95" s="33">
        <v>5</v>
      </c>
      <c r="M95" s="33">
        <v>3</v>
      </c>
      <c r="N95" s="33">
        <v>0</v>
      </c>
      <c r="O95" s="62">
        <v>28</v>
      </c>
      <c r="P95" s="60"/>
      <c r="Q95" s="60"/>
    </row>
    <row r="96" spans="1:17" ht="13.5" customHeight="1">
      <c r="A96" s="10" t="s">
        <v>86</v>
      </c>
      <c r="B96" s="30">
        <f t="shared" si="3"/>
        <v>525</v>
      </c>
      <c r="C96" s="29">
        <f t="shared" si="4"/>
        <v>283</v>
      </c>
      <c r="D96" s="33">
        <v>232</v>
      </c>
      <c r="E96" s="33">
        <v>25</v>
      </c>
      <c r="F96" s="33">
        <v>19</v>
      </c>
      <c r="G96" s="33">
        <v>7</v>
      </c>
      <c r="H96" s="29">
        <f t="shared" si="5"/>
        <v>211</v>
      </c>
      <c r="I96" s="33">
        <v>162</v>
      </c>
      <c r="J96" s="33">
        <v>48</v>
      </c>
      <c r="K96" s="33">
        <v>1</v>
      </c>
      <c r="L96" s="33">
        <v>2</v>
      </c>
      <c r="M96" s="33">
        <v>3</v>
      </c>
      <c r="N96" s="33">
        <v>0</v>
      </c>
      <c r="O96" s="62">
        <v>26</v>
      </c>
      <c r="P96" s="60"/>
      <c r="Q96" s="60"/>
    </row>
    <row r="97" spans="1:17" ht="13.5" customHeight="1">
      <c r="A97" s="10" t="s">
        <v>87</v>
      </c>
      <c r="B97" s="30">
        <f t="shared" si="3"/>
        <v>859</v>
      </c>
      <c r="C97" s="29">
        <f t="shared" si="4"/>
        <v>486</v>
      </c>
      <c r="D97" s="33">
        <v>412</v>
      </c>
      <c r="E97" s="33">
        <v>40</v>
      </c>
      <c r="F97" s="33">
        <v>31</v>
      </c>
      <c r="G97" s="33">
        <v>3</v>
      </c>
      <c r="H97" s="29">
        <f t="shared" si="5"/>
        <v>314</v>
      </c>
      <c r="I97" s="33">
        <v>256</v>
      </c>
      <c r="J97" s="33">
        <v>55</v>
      </c>
      <c r="K97" s="33">
        <v>3</v>
      </c>
      <c r="L97" s="33">
        <v>8</v>
      </c>
      <c r="M97" s="33">
        <v>5</v>
      </c>
      <c r="N97" s="33">
        <v>1</v>
      </c>
      <c r="O97" s="62">
        <v>45</v>
      </c>
      <c r="P97" s="60"/>
      <c r="Q97" s="60"/>
    </row>
    <row r="98" spans="1:17" ht="13.5" customHeight="1">
      <c r="A98" s="10" t="s">
        <v>88</v>
      </c>
      <c r="B98" s="30">
        <f t="shared" si="3"/>
        <v>265</v>
      </c>
      <c r="C98" s="29">
        <f t="shared" si="4"/>
        <v>88</v>
      </c>
      <c r="D98" s="33">
        <v>70</v>
      </c>
      <c r="E98" s="33">
        <v>7</v>
      </c>
      <c r="F98" s="33">
        <v>10</v>
      </c>
      <c r="G98" s="33">
        <v>1</v>
      </c>
      <c r="H98" s="29">
        <f t="shared" si="5"/>
        <v>165</v>
      </c>
      <c r="I98" s="33">
        <v>143</v>
      </c>
      <c r="J98" s="33">
        <v>20</v>
      </c>
      <c r="K98" s="33">
        <v>2</v>
      </c>
      <c r="L98" s="33">
        <v>3</v>
      </c>
      <c r="M98" s="33">
        <v>2</v>
      </c>
      <c r="N98" s="33">
        <v>0</v>
      </c>
      <c r="O98" s="62">
        <v>7</v>
      </c>
      <c r="P98" s="60"/>
      <c r="Q98" s="60"/>
    </row>
    <row r="99" spans="1:17" ht="13.5" customHeight="1">
      <c r="A99" s="10" t="s">
        <v>138</v>
      </c>
      <c r="B99" s="30">
        <f t="shared" si="3"/>
        <v>334</v>
      </c>
      <c r="C99" s="29">
        <f t="shared" si="4"/>
        <v>142</v>
      </c>
      <c r="D99" s="33">
        <v>116</v>
      </c>
      <c r="E99" s="33">
        <v>11</v>
      </c>
      <c r="F99" s="33">
        <v>13</v>
      </c>
      <c r="G99" s="33">
        <v>2</v>
      </c>
      <c r="H99" s="29">
        <f t="shared" si="5"/>
        <v>163</v>
      </c>
      <c r="I99" s="33">
        <v>131</v>
      </c>
      <c r="J99" s="33">
        <v>32</v>
      </c>
      <c r="K99" s="33">
        <v>0</v>
      </c>
      <c r="L99" s="33">
        <v>8</v>
      </c>
      <c r="M99" s="33">
        <v>2</v>
      </c>
      <c r="N99" s="33">
        <v>0</v>
      </c>
      <c r="O99" s="62">
        <v>19</v>
      </c>
      <c r="P99" s="60"/>
      <c r="Q99" s="60"/>
    </row>
    <row r="100" spans="1:17" ht="13.5" customHeight="1">
      <c r="A100" s="10" t="s">
        <v>89</v>
      </c>
      <c r="B100" s="30">
        <f t="shared" si="3"/>
        <v>582</v>
      </c>
      <c r="C100" s="29">
        <f t="shared" si="4"/>
        <v>251</v>
      </c>
      <c r="D100" s="33">
        <v>195</v>
      </c>
      <c r="E100" s="33">
        <v>32</v>
      </c>
      <c r="F100" s="33">
        <v>21</v>
      </c>
      <c r="G100" s="33">
        <v>3</v>
      </c>
      <c r="H100" s="29">
        <f t="shared" si="5"/>
        <v>289</v>
      </c>
      <c r="I100" s="33">
        <v>241</v>
      </c>
      <c r="J100" s="33">
        <v>46</v>
      </c>
      <c r="K100" s="33">
        <v>2</v>
      </c>
      <c r="L100" s="33">
        <v>7</v>
      </c>
      <c r="M100" s="33">
        <v>7</v>
      </c>
      <c r="N100" s="33">
        <v>0</v>
      </c>
      <c r="O100" s="62">
        <v>28</v>
      </c>
      <c r="P100" s="60"/>
      <c r="Q100" s="60"/>
    </row>
    <row r="101" spans="1:17" ht="13.5" customHeight="1">
      <c r="A101" s="10" t="s">
        <v>90</v>
      </c>
      <c r="B101" s="30">
        <f t="shared" si="3"/>
        <v>426</v>
      </c>
      <c r="C101" s="29">
        <f t="shared" si="4"/>
        <v>232</v>
      </c>
      <c r="D101" s="33">
        <v>195</v>
      </c>
      <c r="E101" s="33">
        <v>18</v>
      </c>
      <c r="F101" s="33">
        <v>17</v>
      </c>
      <c r="G101" s="33">
        <v>2</v>
      </c>
      <c r="H101" s="29">
        <f t="shared" si="5"/>
        <v>174</v>
      </c>
      <c r="I101" s="33">
        <v>146</v>
      </c>
      <c r="J101" s="33">
        <v>27</v>
      </c>
      <c r="K101" s="33">
        <v>1</v>
      </c>
      <c r="L101" s="33">
        <v>2</v>
      </c>
      <c r="M101" s="33">
        <v>4</v>
      </c>
      <c r="N101" s="33">
        <v>0</v>
      </c>
      <c r="O101" s="62">
        <v>14</v>
      </c>
      <c r="P101" s="60"/>
      <c r="Q101" s="60"/>
    </row>
    <row r="102" spans="1:17" ht="13.5" customHeight="1">
      <c r="A102" s="10" t="s">
        <v>91</v>
      </c>
      <c r="B102" s="30">
        <f t="shared" si="3"/>
        <v>479</v>
      </c>
      <c r="C102" s="29">
        <f t="shared" si="4"/>
        <v>233</v>
      </c>
      <c r="D102" s="33">
        <v>196</v>
      </c>
      <c r="E102" s="33">
        <v>30</v>
      </c>
      <c r="F102" s="33">
        <v>7</v>
      </c>
      <c r="G102" s="33">
        <v>0</v>
      </c>
      <c r="H102" s="29">
        <f t="shared" si="5"/>
        <v>220</v>
      </c>
      <c r="I102" s="33">
        <v>186</v>
      </c>
      <c r="J102" s="33">
        <v>33</v>
      </c>
      <c r="K102" s="33">
        <v>1</v>
      </c>
      <c r="L102" s="33">
        <v>3</v>
      </c>
      <c r="M102" s="33">
        <v>3</v>
      </c>
      <c r="N102" s="33">
        <v>0</v>
      </c>
      <c r="O102" s="62">
        <v>20</v>
      </c>
      <c r="P102" s="60"/>
      <c r="Q102" s="60"/>
    </row>
    <row r="103" spans="1:17" ht="13.5" customHeight="1">
      <c r="A103" s="10" t="s">
        <v>92</v>
      </c>
      <c r="B103" s="30">
        <f t="shared" si="3"/>
        <v>775</v>
      </c>
      <c r="C103" s="29">
        <f t="shared" si="4"/>
        <v>448</v>
      </c>
      <c r="D103" s="33">
        <v>363</v>
      </c>
      <c r="E103" s="33">
        <v>31</v>
      </c>
      <c r="F103" s="33">
        <v>42</v>
      </c>
      <c r="G103" s="33">
        <v>12</v>
      </c>
      <c r="H103" s="29">
        <f t="shared" si="5"/>
        <v>272</v>
      </c>
      <c r="I103" s="33">
        <v>222</v>
      </c>
      <c r="J103" s="33">
        <v>49</v>
      </c>
      <c r="K103" s="33">
        <v>1</v>
      </c>
      <c r="L103" s="33">
        <v>15</v>
      </c>
      <c r="M103" s="33">
        <v>6</v>
      </c>
      <c r="N103" s="33">
        <v>0</v>
      </c>
      <c r="O103" s="62">
        <v>34</v>
      </c>
      <c r="P103" s="60"/>
      <c r="Q103" s="60"/>
    </row>
    <row r="104" spans="1:17" ht="13.5" customHeight="1">
      <c r="A104" s="10" t="s">
        <v>93</v>
      </c>
      <c r="B104" s="30">
        <f t="shared" si="3"/>
        <v>768</v>
      </c>
      <c r="C104" s="29">
        <f t="shared" si="4"/>
        <v>401</v>
      </c>
      <c r="D104" s="33">
        <v>337</v>
      </c>
      <c r="E104" s="33">
        <v>26</v>
      </c>
      <c r="F104" s="33">
        <v>32</v>
      </c>
      <c r="G104" s="33">
        <v>6</v>
      </c>
      <c r="H104" s="29">
        <f t="shared" si="5"/>
        <v>318</v>
      </c>
      <c r="I104" s="33">
        <v>258</v>
      </c>
      <c r="J104" s="33">
        <v>59</v>
      </c>
      <c r="K104" s="33">
        <v>1</v>
      </c>
      <c r="L104" s="33">
        <v>6</v>
      </c>
      <c r="M104" s="33">
        <v>5</v>
      </c>
      <c r="N104" s="33">
        <v>0</v>
      </c>
      <c r="O104" s="62">
        <v>38</v>
      </c>
      <c r="P104" s="60"/>
      <c r="Q104" s="60"/>
    </row>
    <row r="105" spans="1:15" ht="13.5" customHeight="1">
      <c r="A105" s="10" t="s">
        <v>94</v>
      </c>
      <c r="B105" s="30">
        <f t="shared" si="3"/>
        <v>857</v>
      </c>
      <c r="C105" s="29">
        <f t="shared" si="4"/>
        <v>401</v>
      </c>
      <c r="D105" s="33">
        <v>333</v>
      </c>
      <c r="E105" s="33">
        <v>30</v>
      </c>
      <c r="F105" s="33">
        <v>25</v>
      </c>
      <c r="G105" s="33">
        <v>13</v>
      </c>
      <c r="H105" s="29">
        <f t="shared" si="5"/>
        <v>398</v>
      </c>
      <c r="I105" s="33">
        <v>347</v>
      </c>
      <c r="J105" s="33">
        <v>51</v>
      </c>
      <c r="K105" s="33">
        <v>0</v>
      </c>
      <c r="L105" s="33">
        <v>8</v>
      </c>
      <c r="M105" s="33">
        <v>9</v>
      </c>
      <c r="N105" s="33">
        <v>0</v>
      </c>
      <c r="O105" s="62">
        <v>41</v>
      </c>
    </row>
    <row r="106" spans="1:15" ht="13.5" customHeight="1">
      <c r="A106" s="11" t="s">
        <v>109</v>
      </c>
      <c r="B106" s="19">
        <f aca="true" t="shared" si="6" ref="B106:O106">SUM(B3:B105)</f>
        <v>54807</v>
      </c>
      <c r="C106" s="37">
        <f t="shared" si="6"/>
        <v>29743</v>
      </c>
      <c r="D106" s="37">
        <f t="shared" si="6"/>
        <v>25137</v>
      </c>
      <c r="E106" s="37">
        <f t="shared" si="6"/>
        <v>2246</v>
      </c>
      <c r="F106" s="37">
        <f t="shared" si="6"/>
        <v>1980</v>
      </c>
      <c r="G106" s="37">
        <f t="shared" si="6"/>
        <v>380</v>
      </c>
      <c r="H106" s="37">
        <f t="shared" si="6"/>
        <v>21614</v>
      </c>
      <c r="I106" s="37">
        <f t="shared" si="6"/>
        <v>18184</v>
      </c>
      <c r="J106" s="37">
        <f t="shared" si="6"/>
        <v>3248</v>
      </c>
      <c r="K106" s="37">
        <f t="shared" si="6"/>
        <v>182</v>
      </c>
      <c r="L106" s="37">
        <f t="shared" si="6"/>
        <v>550</v>
      </c>
      <c r="M106" s="37">
        <f t="shared" si="6"/>
        <v>455</v>
      </c>
      <c r="N106" s="37">
        <f t="shared" si="6"/>
        <v>22</v>
      </c>
      <c r="O106" s="37">
        <f t="shared" si="6"/>
        <v>2423</v>
      </c>
    </row>
    <row r="107" spans="6:14" ht="11.25">
      <c r="F107" s="38"/>
      <c r="G107" s="38"/>
      <c r="I107" s="38"/>
      <c r="J107" s="38"/>
      <c r="K107" s="38"/>
      <c r="L107" s="38"/>
      <c r="M107" s="38"/>
      <c r="N107" s="38"/>
    </row>
    <row r="108" spans="6:14" ht="11.25">
      <c r="F108" s="38"/>
      <c r="G108" s="38"/>
      <c r="I108" s="38"/>
      <c r="J108" s="38"/>
      <c r="K108" s="38"/>
      <c r="L108" s="38"/>
      <c r="M108" s="38"/>
      <c r="N108" s="38"/>
    </row>
    <row r="109" spans="6:14" ht="11.25">
      <c r="F109" s="38"/>
      <c r="G109" s="38"/>
      <c r="I109" s="38"/>
      <c r="J109" s="38"/>
      <c r="K109" s="38"/>
      <c r="L109" s="38"/>
      <c r="M109" s="38"/>
      <c r="N109" s="38"/>
    </row>
    <row r="110" spans="6:14" ht="11.25">
      <c r="F110" s="38"/>
      <c r="G110" s="38"/>
      <c r="I110" s="38"/>
      <c r="J110" s="38"/>
      <c r="K110" s="38"/>
      <c r="L110" s="38"/>
      <c r="M110" s="38"/>
      <c r="N110" s="38"/>
    </row>
    <row r="111" spans="6:14" ht="11.25">
      <c r="F111" s="38"/>
      <c r="G111" s="38"/>
      <c r="I111" s="38"/>
      <c r="J111" s="38"/>
      <c r="K111" s="38"/>
      <c r="L111" s="38"/>
      <c r="M111" s="38"/>
      <c r="N111" s="38"/>
    </row>
    <row r="112" spans="6:14" ht="11.25">
      <c r="F112" s="38"/>
      <c r="G112" s="38"/>
      <c r="I112" s="38"/>
      <c r="J112" s="38"/>
      <c r="K112" s="38"/>
      <c r="L112" s="38"/>
      <c r="M112" s="38"/>
      <c r="N112" s="38"/>
    </row>
    <row r="113" spans="6:14" ht="11.25">
      <c r="F113" s="38"/>
      <c r="G113" s="38"/>
      <c r="I113" s="38"/>
      <c r="J113" s="38"/>
      <c r="K113" s="38"/>
      <c r="L113" s="38"/>
      <c r="M113" s="38"/>
      <c r="N113" s="38"/>
    </row>
    <row r="114" spans="6:14" ht="11.25">
      <c r="F114" s="38"/>
      <c r="G114" s="38"/>
      <c r="I114" s="38"/>
      <c r="J114" s="38"/>
      <c r="K114" s="38"/>
      <c r="L114" s="38"/>
      <c r="M114" s="38"/>
      <c r="N114" s="38"/>
    </row>
  </sheetData>
  <sheetProtection/>
  <printOptions gridLines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view="pageLayout" workbookViewId="0" topLeftCell="A46">
      <selection activeCell="F33" sqref="F33"/>
    </sheetView>
  </sheetViews>
  <sheetFormatPr defaultColWidth="9.140625" defaultRowHeight="12.75"/>
  <cols>
    <col min="1" max="1" width="16.8515625" style="0" customWidth="1"/>
    <col min="2" max="2" width="5.8515625" style="31" customWidth="1"/>
    <col min="3" max="5" width="5.00390625" style="0" customWidth="1"/>
    <col min="6" max="6" width="5.00390625" style="31" customWidth="1"/>
    <col min="7" max="10" width="5.00390625" style="0" customWidth="1"/>
    <col min="11" max="11" width="5.00390625" style="31" customWidth="1"/>
    <col min="12" max="13" width="5.00390625" style="0" customWidth="1"/>
    <col min="14" max="14" width="5.00390625" style="31" customWidth="1"/>
    <col min="15" max="18" width="5.00390625" style="0" customWidth="1"/>
  </cols>
  <sheetData>
    <row r="1" spans="1:18" ht="60.75" customHeight="1">
      <c r="A1" s="5" t="s">
        <v>153</v>
      </c>
      <c r="B1" s="6" t="s">
        <v>100</v>
      </c>
      <c r="C1" s="20" t="s">
        <v>154</v>
      </c>
      <c r="D1" s="20" t="s">
        <v>154</v>
      </c>
      <c r="E1" s="20" t="s">
        <v>154</v>
      </c>
      <c r="F1" s="20" t="s">
        <v>155</v>
      </c>
      <c r="G1" s="20" t="s">
        <v>155</v>
      </c>
      <c r="H1" s="20" t="s">
        <v>155</v>
      </c>
      <c r="I1" s="20" t="s">
        <v>155</v>
      </c>
      <c r="J1" s="20" t="s">
        <v>158</v>
      </c>
      <c r="K1" s="20" t="s">
        <v>156</v>
      </c>
      <c r="L1" s="20" t="s">
        <v>156</v>
      </c>
      <c r="M1" s="20" t="s">
        <v>156</v>
      </c>
      <c r="N1" s="20" t="s">
        <v>157</v>
      </c>
      <c r="O1" s="20" t="s">
        <v>157</v>
      </c>
      <c r="P1" s="20" t="s">
        <v>157</v>
      </c>
      <c r="Q1" s="20" t="s">
        <v>127</v>
      </c>
      <c r="R1" s="20" t="s">
        <v>101</v>
      </c>
    </row>
    <row r="2" spans="1:18" ht="12.75">
      <c r="A2" s="16" t="s">
        <v>120</v>
      </c>
      <c r="B2" s="13"/>
      <c r="C2" s="12" t="s">
        <v>0</v>
      </c>
      <c r="D2" s="18" t="s">
        <v>95</v>
      </c>
      <c r="E2" s="18" t="s">
        <v>104</v>
      </c>
      <c r="F2" s="27" t="s">
        <v>0</v>
      </c>
      <c r="G2" s="18" t="s">
        <v>95</v>
      </c>
      <c r="H2" s="18" t="s">
        <v>96</v>
      </c>
      <c r="I2" s="18" t="s">
        <v>104</v>
      </c>
      <c r="J2" s="18" t="s">
        <v>96</v>
      </c>
      <c r="K2" s="18" t="s">
        <v>0</v>
      </c>
      <c r="L2" s="18" t="s">
        <v>106</v>
      </c>
      <c r="M2" s="21" t="s">
        <v>98</v>
      </c>
      <c r="N2" s="27" t="s">
        <v>0</v>
      </c>
      <c r="O2" s="18" t="s">
        <v>106</v>
      </c>
      <c r="P2" s="18" t="s">
        <v>98</v>
      </c>
      <c r="Q2" s="21" t="s">
        <v>122</v>
      </c>
      <c r="R2" s="9"/>
    </row>
    <row r="3" spans="1:19" ht="12.75">
      <c r="A3" s="10" t="s">
        <v>1</v>
      </c>
      <c r="B3" s="37">
        <f>SUM(C3+F3+J3+K3+N3+Q3+R3)</f>
        <v>1130</v>
      </c>
      <c r="C3" s="37">
        <f>SUM(D3+E3)</f>
        <v>180</v>
      </c>
      <c r="D3" s="42">
        <v>145</v>
      </c>
      <c r="E3" s="42">
        <v>35</v>
      </c>
      <c r="F3" s="37">
        <f>SUM(G3+H3+I3)</f>
        <v>281</v>
      </c>
      <c r="G3" s="42">
        <v>207</v>
      </c>
      <c r="H3" s="42">
        <v>43</v>
      </c>
      <c r="I3" s="42">
        <v>31</v>
      </c>
      <c r="J3" s="42">
        <v>32</v>
      </c>
      <c r="K3" s="37">
        <f>SUM(L3+M3)</f>
        <v>251</v>
      </c>
      <c r="L3" s="42">
        <v>193</v>
      </c>
      <c r="M3" s="42">
        <v>58</v>
      </c>
      <c r="N3" s="37">
        <f>O3+P3</f>
        <v>234</v>
      </c>
      <c r="O3" s="42">
        <v>170</v>
      </c>
      <c r="P3" s="42">
        <v>64</v>
      </c>
      <c r="Q3" s="42">
        <v>0</v>
      </c>
      <c r="R3" s="62">
        <v>152</v>
      </c>
      <c r="S3" s="60"/>
    </row>
    <row r="4" spans="1:19" ht="12.75">
      <c r="A4" s="10" t="s">
        <v>2</v>
      </c>
      <c r="B4" s="37">
        <f aca="true" t="shared" si="0" ref="B4:B67">SUM(C4+F4+J4+K4+N4+Q4+R4)</f>
        <v>2211</v>
      </c>
      <c r="C4" s="37">
        <f aca="true" t="shared" si="1" ref="C4:C67">SUM(D4+E4)</f>
        <v>269</v>
      </c>
      <c r="D4" s="42">
        <v>237</v>
      </c>
      <c r="E4" s="42">
        <v>32</v>
      </c>
      <c r="F4" s="37">
        <f aca="true" t="shared" si="2" ref="F4:F67">SUM(G4+H4+I4)</f>
        <v>443</v>
      </c>
      <c r="G4" s="42">
        <v>353</v>
      </c>
      <c r="H4" s="42">
        <v>36</v>
      </c>
      <c r="I4" s="42">
        <v>54</v>
      </c>
      <c r="J4" s="42">
        <v>39</v>
      </c>
      <c r="K4" s="37">
        <f aca="true" t="shared" si="3" ref="K4:K67">SUM(L4+M4)</f>
        <v>633</v>
      </c>
      <c r="L4" s="42">
        <v>539</v>
      </c>
      <c r="M4" s="42">
        <v>94</v>
      </c>
      <c r="N4" s="37">
        <f aca="true" t="shared" si="4" ref="N4:N67">O4+P4</f>
        <v>580</v>
      </c>
      <c r="O4" s="42">
        <v>497</v>
      </c>
      <c r="P4" s="42">
        <v>83</v>
      </c>
      <c r="Q4" s="42">
        <v>1</v>
      </c>
      <c r="R4" s="62">
        <v>246</v>
      </c>
      <c r="S4" s="60"/>
    </row>
    <row r="5" spans="1:19" ht="12.75">
      <c r="A5" s="10" t="s">
        <v>3</v>
      </c>
      <c r="B5" s="37">
        <f t="shared" si="0"/>
        <v>1674</v>
      </c>
      <c r="C5" s="37">
        <f t="shared" si="1"/>
        <v>254</v>
      </c>
      <c r="D5" s="42">
        <v>223</v>
      </c>
      <c r="E5" s="42">
        <v>31</v>
      </c>
      <c r="F5" s="37">
        <f t="shared" si="2"/>
        <v>362</v>
      </c>
      <c r="G5" s="42">
        <v>303</v>
      </c>
      <c r="H5" s="42">
        <v>27</v>
      </c>
      <c r="I5" s="42">
        <v>32</v>
      </c>
      <c r="J5" s="42">
        <v>31</v>
      </c>
      <c r="K5" s="37">
        <f t="shared" si="3"/>
        <v>442</v>
      </c>
      <c r="L5" s="42">
        <v>395</v>
      </c>
      <c r="M5" s="42">
        <v>47</v>
      </c>
      <c r="N5" s="37">
        <f t="shared" si="4"/>
        <v>395</v>
      </c>
      <c r="O5" s="42">
        <v>347</v>
      </c>
      <c r="P5" s="42">
        <v>48</v>
      </c>
      <c r="Q5" s="42">
        <v>0</v>
      </c>
      <c r="R5" s="62">
        <v>190</v>
      </c>
      <c r="S5" s="60"/>
    </row>
    <row r="6" spans="1:19" ht="12.75">
      <c r="A6" s="10" t="s">
        <v>4</v>
      </c>
      <c r="B6" s="37">
        <f t="shared" si="0"/>
        <v>1458</v>
      </c>
      <c r="C6" s="37">
        <f t="shared" si="1"/>
        <v>227</v>
      </c>
      <c r="D6" s="42">
        <v>201</v>
      </c>
      <c r="E6" s="42">
        <v>26</v>
      </c>
      <c r="F6" s="37">
        <f t="shared" si="2"/>
        <v>364</v>
      </c>
      <c r="G6" s="42">
        <v>307</v>
      </c>
      <c r="H6" s="42">
        <v>23</v>
      </c>
      <c r="I6" s="42">
        <v>34</v>
      </c>
      <c r="J6" s="42">
        <v>20</v>
      </c>
      <c r="K6" s="37">
        <f t="shared" si="3"/>
        <v>356</v>
      </c>
      <c r="L6" s="42">
        <v>318</v>
      </c>
      <c r="M6" s="42">
        <v>38</v>
      </c>
      <c r="N6" s="37">
        <f t="shared" si="4"/>
        <v>312</v>
      </c>
      <c r="O6" s="42">
        <v>271</v>
      </c>
      <c r="P6" s="42">
        <v>41</v>
      </c>
      <c r="Q6" s="42">
        <v>4</v>
      </c>
      <c r="R6" s="62">
        <v>175</v>
      </c>
      <c r="S6" s="60"/>
    </row>
    <row r="7" spans="1:19" ht="12.75">
      <c r="A7" s="10" t="s">
        <v>5</v>
      </c>
      <c r="B7" s="37">
        <f t="shared" si="0"/>
        <v>1068</v>
      </c>
      <c r="C7" s="37">
        <f t="shared" si="1"/>
        <v>142</v>
      </c>
      <c r="D7" s="42">
        <v>126</v>
      </c>
      <c r="E7" s="42">
        <v>16</v>
      </c>
      <c r="F7" s="37">
        <f t="shared" si="2"/>
        <v>207</v>
      </c>
      <c r="G7" s="42">
        <v>169</v>
      </c>
      <c r="H7" s="42">
        <v>22</v>
      </c>
      <c r="I7" s="42">
        <v>16</v>
      </c>
      <c r="J7" s="42">
        <v>28</v>
      </c>
      <c r="K7" s="37">
        <f t="shared" si="3"/>
        <v>301</v>
      </c>
      <c r="L7" s="42">
        <v>254</v>
      </c>
      <c r="M7" s="42">
        <v>47</v>
      </c>
      <c r="N7" s="37">
        <f t="shared" si="4"/>
        <v>277</v>
      </c>
      <c r="O7" s="42">
        <v>231</v>
      </c>
      <c r="P7" s="42">
        <v>46</v>
      </c>
      <c r="Q7" s="42">
        <v>1</v>
      </c>
      <c r="R7" s="62">
        <v>112</v>
      </c>
      <c r="S7" s="60"/>
    </row>
    <row r="8" spans="1:19" ht="12.75">
      <c r="A8" s="10" t="s">
        <v>6</v>
      </c>
      <c r="B8" s="37">
        <f t="shared" si="0"/>
        <v>1314</v>
      </c>
      <c r="C8" s="37">
        <f t="shared" si="1"/>
        <v>127</v>
      </c>
      <c r="D8" s="42">
        <v>107</v>
      </c>
      <c r="E8" s="42">
        <v>20</v>
      </c>
      <c r="F8" s="37">
        <f t="shared" si="2"/>
        <v>220</v>
      </c>
      <c r="G8" s="42">
        <v>173</v>
      </c>
      <c r="H8" s="42">
        <v>24</v>
      </c>
      <c r="I8" s="42">
        <v>23</v>
      </c>
      <c r="J8" s="42">
        <v>29</v>
      </c>
      <c r="K8" s="37">
        <f t="shared" si="3"/>
        <v>386</v>
      </c>
      <c r="L8" s="42">
        <v>322</v>
      </c>
      <c r="M8" s="42">
        <v>64</v>
      </c>
      <c r="N8" s="37">
        <f t="shared" si="4"/>
        <v>370</v>
      </c>
      <c r="O8" s="42">
        <v>309</v>
      </c>
      <c r="P8" s="42">
        <v>61</v>
      </c>
      <c r="Q8" s="42">
        <v>0</v>
      </c>
      <c r="R8" s="62">
        <v>182</v>
      </c>
      <c r="S8" s="60"/>
    </row>
    <row r="9" spans="1:19" ht="12.75">
      <c r="A9" s="10" t="s">
        <v>7</v>
      </c>
      <c r="B9" s="37">
        <f t="shared" si="0"/>
        <v>1746</v>
      </c>
      <c r="C9" s="37">
        <f t="shared" si="1"/>
        <v>196</v>
      </c>
      <c r="D9" s="42">
        <v>168</v>
      </c>
      <c r="E9" s="42">
        <v>28</v>
      </c>
      <c r="F9" s="37">
        <f t="shared" si="2"/>
        <v>312</v>
      </c>
      <c r="G9" s="42">
        <v>241</v>
      </c>
      <c r="H9" s="42">
        <v>45</v>
      </c>
      <c r="I9" s="42">
        <v>26</v>
      </c>
      <c r="J9" s="42">
        <v>45</v>
      </c>
      <c r="K9" s="37">
        <f t="shared" si="3"/>
        <v>497</v>
      </c>
      <c r="L9" s="42">
        <v>404</v>
      </c>
      <c r="M9" s="42">
        <v>93</v>
      </c>
      <c r="N9" s="37">
        <f t="shared" si="4"/>
        <v>468</v>
      </c>
      <c r="O9" s="42">
        <v>375</v>
      </c>
      <c r="P9" s="42">
        <v>93</v>
      </c>
      <c r="Q9" s="42">
        <v>0</v>
      </c>
      <c r="R9" s="62">
        <v>228</v>
      </c>
      <c r="S9" s="60"/>
    </row>
    <row r="10" spans="1:19" ht="12.75">
      <c r="A10" s="10" t="s">
        <v>8</v>
      </c>
      <c r="B10" s="37">
        <f t="shared" si="0"/>
        <v>1600</v>
      </c>
      <c r="C10" s="37">
        <f t="shared" si="1"/>
        <v>180</v>
      </c>
      <c r="D10" s="42">
        <v>154</v>
      </c>
      <c r="E10" s="42">
        <v>26</v>
      </c>
      <c r="F10" s="37">
        <f t="shared" si="2"/>
        <v>287</v>
      </c>
      <c r="G10" s="42">
        <v>214</v>
      </c>
      <c r="H10" s="42">
        <v>39</v>
      </c>
      <c r="I10" s="42">
        <v>34</v>
      </c>
      <c r="J10" s="42">
        <v>39</v>
      </c>
      <c r="K10" s="37">
        <f t="shared" si="3"/>
        <v>439</v>
      </c>
      <c r="L10" s="42">
        <v>358</v>
      </c>
      <c r="M10" s="42">
        <v>81</v>
      </c>
      <c r="N10" s="37">
        <f t="shared" si="4"/>
        <v>432</v>
      </c>
      <c r="O10" s="42">
        <v>351</v>
      </c>
      <c r="P10" s="42">
        <v>81</v>
      </c>
      <c r="Q10" s="42">
        <v>0</v>
      </c>
      <c r="R10" s="62">
        <v>223</v>
      </c>
      <c r="S10" s="60"/>
    </row>
    <row r="11" spans="1:19" ht="12.75">
      <c r="A11" s="10" t="s">
        <v>129</v>
      </c>
      <c r="B11" s="37">
        <f t="shared" si="0"/>
        <v>1438</v>
      </c>
      <c r="C11" s="37">
        <f t="shared" si="1"/>
        <v>187</v>
      </c>
      <c r="D11" s="42">
        <v>162</v>
      </c>
      <c r="E11" s="42">
        <v>25</v>
      </c>
      <c r="F11" s="37">
        <f t="shared" si="2"/>
        <v>323</v>
      </c>
      <c r="G11" s="42">
        <v>246</v>
      </c>
      <c r="H11" s="42">
        <v>42</v>
      </c>
      <c r="I11" s="42">
        <v>35</v>
      </c>
      <c r="J11" s="42">
        <v>39</v>
      </c>
      <c r="K11" s="37">
        <f t="shared" si="3"/>
        <v>366</v>
      </c>
      <c r="L11" s="42">
        <v>304</v>
      </c>
      <c r="M11" s="42">
        <v>62</v>
      </c>
      <c r="N11" s="37">
        <f t="shared" si="4"/>
        <v>324</v>
      </c>
      <c r="O11" s="42">
        <v>266</v>
      </c>
      <c r="P11" s="42">
        <v>58</v>
      </c>
      <c r="Q11" s="42">
        <v>2</v>
      </c>
      <c r="R11" s="62">
        <v>197</v>
      </c>
      <c r="S11" s="60"/>
    </row>
    <row r="12" spans="1:19" ht="12.75">
      <c r="A12" s="10" t="s">
        <v>9</v>
      </c>
      <c r="B12" s="37">
        <f t="shared" si="0"/>
        <v>1328</v>
      </c>
      <c r="C12" s="37">
        <f t="shared" si="1"/>
        <v>233</v>
      </c>
      <c r="D12" s="42">
        <v>204</v>
      </c>
      <c r="E12" s="42">
        <v>29</v>
      </c>
      <c r="F12" s="37">
        <f t="shared" si="2"/>
        <v>382</v>
      </c>
      <c r="G12" s="42">
        <v>311</v>
      </c>
      <c r="H12" s="42">
        <v>41</v>
      </c>
      <c r="I12" s="42">
        <v>30</v>
      </c>
      <c r="J12" s="42">
        <v>37</v>
      </c>
      <c r="K12" s="37">
        <f t="shared" si="3"/>
        <v>268</v>
      </c>
      <c r="L12" s="42">
        <v>221</v>
      </c>
      <c r="M12" s="42">
        <v>47</v>
      </c>
      <c r="N12" s="37">
        <f t="shared" si="4"/>
        <v>247</v>
      </c>
      <c r="O12" s="42">
        <v>201</v>
      </c>
      <c r="P12" s="42">
        <v>46</v>
      </c>
      <c r="Q12" s="42">
        <v>2</v>
      </c>
      <c r="R12" s="62">
        <v>159</v>
      </c>
      <c r="S12" s="60"/>
    </row>
    <row r="13" spans="1:19" ht="12.75">
      <c r="A13" s="10" t="s">
        <v>10</v>
      </c>
      <c r="B13" s="37">
        <f t="shared" si="0"/>
        <v>1060</v>
      </c>
      <c r="C13" s="37">
        <f t="shared" si="1"/>
        <v>131</v>
      </c>
      <c r="D13" s="42">
        <v>117</v>
      </c>
      <c r="E13" s="42">
        <v>14</v>
      </c>
      <c r="F13" s="37">
        <f t="shared" si="2"/>
        <v>238</v>
      </c>
      <c r="G13" s="42">
        <v>192</v>
      </c>
      <c r="H13" s="42">
        <v>21</v>
      </c>
      <c r="I13" s="42">
        <v>25</v>
      </c>
      <c r="J13" s="42">
        <v>31</v>
      </c>
      <c r="K13" s="37">
        <f t="shared" si="3"/>
        <v>289</v>
      </c>
      <c r="L13" s="42">
        <v>235</v>
      </c>
      <c r="M13" s="42">
        <v>54</v>
      </c>
      <c r="N13" s="37">
        <f t="shared" si="4"/>
        <v>256</v>
      </c>
      <c r="O13" s="42">
        <v>210</v>
      </c>
      <c r="P13" s="42">
        <v>46</v>
      </c>
      <c r="Q13" s="42">
        <v>0</v>
      </c>
      <c r="R13" s="62">
        <v>115</v>
      </c>
      <c r="S13" s="60"/>
    </row>
    <row r="14" spans="1:19" ht="12.75">
      <c r="A14" s="10" t="s">
        <v>11</v>
      </c>
      <c r="B14" s="37">
        <f t="shared" si="0"/>
        <v>1220</v>
      </c>
      <c r="C14" s="37">
        <f t="shared" si="1"/>
        <v>223</v>
      </c>
      <c r="D14" s="42">
        <v>197</v>
      </c>
      <c r="E14" s="42">
        <v>26</v>
      </c>
      <c r="F14" s="37">
        <f t="shared" si="2"/>
        <v>310</v>
      </c>
      <c r="G14" s="42">
        <v>270</v>
      </c>
      <c r="H14" s="42">
        <v>18</v>
      </c>
      <c r="I14" s="42">
        <v>22</v>
      </c>
      <c r="J14" s="42">
        <v>21</v>
      </c>
      <c r="K14" s="37">
        <f t="shared" si="3"/>
        <v>271</v>
      </c>
      <c r="L14" s="42">
        <v>240</v>
      </c>
      <c r="M14" s="42">
        <v>31</v>
      </c>
      <c r="N14" s="37">
        <f t="shared" si="4"/>
        <v>252</v>
      </c>
      <c r="O14" s="42">
        <v>217</v>
      </c>
      <c r="P14" s="42">
        <v>35</v>
      </c>
      <c r="Q14" s="42">
        <v>3</v>
      </c>
      <c r="R14" s="62">
        <v>140</v>
      </c>
      <c r="S14" s="60"/>
    </row>
    <row r="15" spans="1:19" ht="12.75">
      <c r="A15" s="10" t="s">
        <v>12</v>
      </c>
      <c r="B15" s="37">
        <f t="shared" si="0"/>
        <v>328</v>
      </c>
      <c r="C15" s="37">
        <f t="shared" si="1"/>
        <v>41</v>
      </c>
      <c r="D15" s="42">
        <v>28</v>
      </c>
      <c r="E15" s="42">
        <v>13</v>
      </c>
      <c r="F15" s="37">
        <f t="shared" si="2"/>
        <v>60</v>
      </c>
      <c r="G15" s="42">
        <v>44</v>
      </c>
      <c r="H15" s="42">
        <v>9</v>
      </c>
      <c r="I15" s="42">
        <v>7</v>
      </c>
      <c r="J15" s="42">
        <v>6</v>
      </c>
      <c r="K15" s="37">
        <f t="shared" si="3"/>
        <v>101</v>
      </c>
      <c r="L15" s="42">
        <v>81</v>
      </c>
      <c r="M15" s="42">
        <v>20</v>
      </c>
      <c r="N15" s="37">
        <f t="shared" si="4"/>
        <v>94</v>
      </c>
      <c r="O15" s="42">
        <v>73</v>
      </c>
      <c r="P15" s="42">
        <v>21</v>
      </c>
      <c r="Q15" s="42">
        <v>0</v>
      </c>
      <c r="R15" s="62">
        <v>26</v>
      </c>
      <c r="S15" s="60"/>
    </row>
    <row r="16" spans="1:19" ht="12.75">
      <c r="A16" s="10" t="s">
        <v>13</v>
      </c>
      <c r="B16" s="37">
        <f t="shared" si="0"/>
        <v>498</v>
      </c>
      <c r="C16" s="37">
        <f t="shared" si="1"/>
        <v>63</v>
      </c>
      <c r="D16" s="42">
        <v>54</v>
      </c>
      <c r="E16" s="42">
        <v>9</v>
      </c>
      <c r="F16" s="37">
        <f t="shared" si="2"/>
        <v>91</v>
      </c>
      <c r="G16" s="42">
        <v>73</v>
      </c>
      <c r="H16" s="42">
        <v>9</v>
      </c>
      <c r="I16" s="42">
        <v>9</v>
      </c>
      <c r="J16" s="42">
        <v>6</v>
      </c>
      <c r="K16" s="37">
        <f t="shared" si="3"/>
        <v>138</v>
      </c>
      <c r="L16" s="42">
        <v>110</v>
      </c>
      <c r="M16" s="42">
        <v>28</v>
      </c>
      <c r="N16" s="37">
        <f t="shared" si="4"/>
        <v>124</v>
      </c>
      <c r="O16" s="42">
        <v>98</v>
      </c>
      <c r="P16" s="42">
        <v>26</v>
      </c>
      <c r="Q16" s="42">
        <v>2</v>
      </c>
      <c r="R16" s="62">
        <v>74</v>
      </c>
      <c r="S16" s="60"/>
    </row>
    <row r="17" spans="1:19" ht="12.75">
      <c r="A17" s="10" t="s">
        <v>137</v>
      </c>
      <c r="B17" s="37">
        <f t="shared" si="0"/>
        <v>370</v>
      </c>
      <c r="C17" s="37">
        <f t="shared" si="1"/>
        <v>48</v>
      </c>
      <c r="D17" s="42">
        <v>40</v>
      </c>
      <c r="E17" s="42">
        <v>8</v>
      </c>
      <c r="F17" s="37">
        <f t="shared" si="2"/>
        <v>60</v>
      </c>
      <c r="G17" s="42">
        <v>49</v>
      </c>
      <c r="H17" s="42">
        <v>6</v>
      </c>
      <c r="I17" s="42">
        <v>5</v>
      </c>
      <c r="J17" s="42">
        <v>9</v>
      </c>
      <c r="K17" s="37">
        <f t="shared" si="3"/>
        <v>106</v>
      </c>
      <c r="L17" s="42">
        <v>81</v>
      </c>
      <c r="M17" s="42">
        <v>25</v>
      </c>
      <c r="N17" s="37">
        <f t="shared" si="4"/>
        <v>108</v>
      </c>
      <c r="O17" s="42">
        <v>87</v>
      </c>
      <c r="P17" s="42">
        <v>21</v>
      </c>
      <c r="Q17" s="42">
        <v>0</v>
      </c>
      <c r="R17" s="62">
        <v>39</v>
      </c>
      <c r="S17" s="60"/>
    </row>
    <row r="18" spans="1:19" ht="12.75">
      <c r="A18" s="10" t="s">
        <v>130</v>
      </c>
      <c r="B18" s="37">
        <f t="shared" si="0"/>
        <v>1218</v>
      </c>
      <c r="C18" s="37">
        <f t="shared" si="1"/>
        <v>92</v>
      </c>
      <c r="D18" s="42">
        <v>79</v>
      </c>
      <c r="E18" s="42">
        <v>13</v>
      </c>
      <c r="F18" s="37">
        <f t="shared" si="2"/>
        <v>169</v>
      </c>
      <c r="G18" s="42">
        <v>140</v>
      </c>
      <c r="H18" s="42">
        <v>13</v>
      </c>
      <c r="I18" s="42">
        <v>16</v>
      </c>
      <c r="J18" s="42">
        <v>21</v>
      </c>
      <c r="K18" s="37">
        <f t="shared" si="3"/>
        <v>410</v>
      </c>
      <c r="L18" s="42">
        <v>363</v>
      </c>
      <c r="M18" s="42">
        <v>47</v>
      </c>
      <c r="N18" s="37">
        <f t="shared" si="4"/>
        <v>403</v>
      </c>
      <c r="O18" s="42">
        <v>344</v>
      </c>
      <c r="P18" s="42">
        <v>59</v>
      </c>
      <c r="Q18" s="42">
        <v>0</v>
      </c>
      <c r="R18" s="62">
        <v>123</v>
      </c>
      <c r="S18" s="60"/>
    </row>
    <row r="19" spans="1:19" ht="12.75">
      <c r="A19" s="10" t="s">
        <v>14</v>
      </c>
      <c r="B19" s="37">
        <f t="shared" si="0"/>
        <v>552</v>
      </c>
      <c r="C19" s="37">
        <f t="shared" si="1"/>
        <v>93</v>
      </c>
      <c r="D19" s="42">
        <v>81</v>
      </c>
      <c r="E19" s="42">
        <v>12</v>
      </c>
      <c r="F19" s="37">
        <f t="shared" si="2"/>
        <v>153</v>
      </c>
      <c r="G19" s="42">
        <v>131</v>
      </c>
      <c r="H19" s="42">
        <v>6</v>
      </c>
      <c r="I19" s="42">
        <v>16</v>
      </c>
      <c r="J19" s="42">
        <v>10</v>
      </c>
      <c r="K19" s="37">
        <f t="shared" si="3"/>
        <v>103</v>
      </c>
      <c r="L19" s="42">
        <v>88</v>
      </c>
      <c r="M19" s="42">
        <v>15</v>
      </c>
      <c r="N19" s="37">
        <f t="shared" si="4"/>
        <v>94</v>
      </c>
      <c r="O19" s="42">
        <v>82</v>
      </c>
      <c r="P19" s="42">
        <v>12</v>
      </c>
      <c r="Q19" s="42">
        <v>0</v>
      </c>
      <c r="R19" s="62">
        <v>99</v>
      </c>
      <c r="S19" s="60"/>
    </row>
    <row r="20" spans="1:19" ht="12.75">
      <c r="A20" s="10" t="s">
        <v>15</v>
      </c>
      <c r="B20" s="37">
        <f t="shared" si="0"/>
        <v>534</v>
      </c>
      <c r="C20" s="37">
        <f t="shared" si="1"/>
        <v>95</v>
      </c>
      <c r="D20" s="42">
        <v>85</v>
      </c>
      <c r="E20" s="42">
        <v>10</v>
      </c>
      <c r="F20" s="37">
        <f t="shared" si="2"/>
        <v>179</v>
      </c>
      <c r="G20" s="42">
        <v>154</v>
      </c>
      <c r="H20" s="42">
        <v>16</v>
      </c>
      <c r="I20" s="42">
        <v>9</v>
      </c>
      <c r="J20" s="42">
        <v>13</v>
      </c>
      <c r="K20" s="37">
        <f t="shared" si="3"/>
        <v>85</v>
      </c>
      <c r="L20" s="42">
        <v>75</v>
      </c>
      <c r="M20" s="42">
        <v>10</v>
      </c>
      <c r="N20" s="37">
        <f t="shared" si="4"/>
        <v>61</v>
      </c>
      <c r="O20" s="42">
        <v>51</v>
      </c>
      <c r="P20" s="42">
        <v>10</v>
      </c>
      <c r="Q20" s="42">
        <v>0</v>
      </c>
      <c r="R20" s="62">
        <v>101</v>
      </c>
      <c r="S20" s="60"/>
    </row>
    <row r="21" spans="1:19" ht="12.75">
      <c r="A21" s="10" t="s">
        <v>16</v>
      </c>
      <c r="B21" s="37">
        <f t="shared" si="0"/>
        <v>408</v>
      </c>
      <c r="C21" s="37">
        <f t="shared" si="1"/>
        <v>109</v>
      </c>
      <c r="D21" s="42">
        <v>105</v>
      </c>
      <c r="E21" s="42">
        <v>4</v>
      </c>
      <c r="F21" s="37">
        <f t="shared" si="2"/>
        <v>142</v>
      </c>
      <c r="G21" s="42">
        <v>127</v>
      </c>
      <c r="H21" s="42">
        <v>11</v>
      </c>
      <c r="I21" s="42">
        <v>4</v>
      </c>
      <c r="J21" s="42">
        <v>13</v>
      </c>
      <c r="K21" s="37">
        <f t="shared" si="3"/>
        <v>34</v>
      </c>
      <c r="L21" s="42">
        <v>28</v>
      </c>
      <c r="M21" s="42">
        <v>6</v>
      </c>
      <c r="N21" s="37">
        <f t="shared" si="4"/>
        <v>30</v>
      </c>
      <c r="O21" s="42">
        <v>21</v>
      </c>
      <c r="P21" s="42">
        <v>9</v>
      </c>
      <c r="Q21" s="42">
        <v>0</v>
      </c>
      <c r="R21" s="62">
        <v>80</v>
      </c>
      <c r="S21" s="60"/>
    </row>
    <row r="22" spans="1:19" ht="12.75">
      <c r="A22" s="10" t="s">
        <v>17</v>
      </c>
      <c r="B22" s="37">
        <f t="shared" si="0"/>
        <v>1002</v>
      </c>
      <c r="C22" s="37">
        <f t="shared" si="1"/>
        <v>246</v>
      </c>
      <c r="D22" s="42">
        <v>225</v>
      </c>
      <c r="E22" s="42">
        <v>21</v>
      </c>
      <c r="F22" s="37">
        <f t="shared" si="2"/>
        <v>346</v>
      </c>
      <c r="G22" s="42">
        <v>291</v>
      </c>
      <c r="H22" s="42">
        <v>32</v>
      </c>
      <c r="I22" s="42">
        <v>23</v>
      </c>
      <c r="J22" s="42">
        <v>26</v>
      </c>
      <c r="K22" s="37">
        <f t="shared" si="3"/>
        <v>130</v>
      </c>
      <c r="L22" s="42">
        <v>106</v>
      </c>
      <c r="M22" s="42">
        <v>24</v>
      </c>
      <c r="N22" s="37">
        <f t="shared" si="4"/>
        <v>113</v>
      </c>
      <c r="O22" s="42">
        <v>94</v>
      </c>
      <c r="P22" s="42">
        <v>19</v>
      </c>
      <c r="Q22" s="42">
        <v>0</v>
      </c>
      <c r="R22" s="62">
        <v>141</v>
      </c>
      <c r="S22" s="60"/>
    </row>
    <row r="23" spans="1:19" ht="12.75">
      <c r="A23" s="10" t="s">
        <v>18</v>
      </c>
      <c r="B23" s="37">
        <f t="shared" si="0"/>
        <v>768</v>
      </c>
      <c r="C23" s="37">
        <f t="shared" si="1"/>
        <v>177</v>
      </c>
      <c r="D23" s="42">
        <v>163</v>
      </c>
      <c r="E23" s="42">
        <v>14</v>
      </c>
      <c r="F23" s="37">
        <f t="shared" si="2"/>
        <v>286</v>
      </c>
      <c r="G23" s="42">
        <v>257</v>
      </c>
      <c r="H23" s="42">
        <v>11</v>
      </c>
      <c r="I23" s="42">
        <v>18</v>
      </c>
      <c r="J23" s="42">
        <v>10</v>
      </c>
      <c r="K23" s="37">
        <f t="shared" si="3"/>
        <v>101</v>
      </c>
      <c r="L23" s="42">
        <v>87</v>
      </c>
      <c r="M23" s="42">
        <v>14</v>
      </c>
      <c r="N23" s="37">
        <f t="shared" si="4"/>
        <v>79</v>
      </c>
      <c r="O23" s="42">
        <v>68</v>
      </c>
      <c r="P23" s="42">
        <v>11</v>
      </c>
      <c r="Q23" s="42">
        <v>0</v>
      </c>
      <c r="R23" s="62">
        <v>115</v>
      </c>
      <c r="S23" s="60"/>
    </row>
    <row r="24" spans="1:19" ht="12.75">
      <c r="A24" s="10" t="s">
        <v>19</v>
      </c>
      <c r="B24" s="37">
        <f t="shared" si="0"/>
        <v>722</v>
      </c>
      <c r="C24" s="37">
        <f t="shared" si="1"/>
        <v>144</v>
      </c>
      <c r="D24" s="42">
        <v>131</v>
      </c>
      <c r="E24" s="42">
        <v>13</v>
      </c>
      <c r="F24" s="37">
        <f t="shared" si="2"/>
        <v>238</v>
      </c>
      <c r="G24" s="42">
        <v>201</v>
      </c>
      <c r="H24" s="42">
        <v>22</v>
      </c>
      <c r="I24" s="42">
        <v>15</v>
      </c>
      <c r="J24" s="42">
        <v>20</v>
      </c>
      <c r="K24" s="37">
        <f t="shared" si="3"/>
        <v>114</v>
      </c>
      <c r="L24" s="42">
        <v>97</v>
      </c>
      <c r="M24" s="42">
        <v>17</v>
      </c>
      <c r="N24" s="37">
        <f t="shared" si="4"/>
        <v>99</v>
      </c>
      <c r="O24" s="42">
        <v>83</v>
      </c>
      <c r="P24" s="42">
        <v>16</v>
      </c>
      <c r="Q24" s="42">
        <v>0</v>
      </c>
      <c r="R24" s="62">
        <v>107</v>
      </c>
      <c r="S24" s="60"/>
    </row>
    <row r="25" spans="1:19" ht="12.75">
      <c r="A25" s="10" t="s">
        <v>20</v>
      </c>
      <c r="B25" s="37">
        <f t="shared" si="0"/>
        <v>1606</v>
      </c>
      <c r="C25" s="37">
        <f t="shared" si="1"/>
        <v>341</v>
      </c>
      <c r="D25" s="42">
        <v>312</v>
      </c>
      <c r="E25" s="42">
        <v>29</v>
      </c>
      <c r="F25" s="37">
        <f t="shared" si="2"/>
        <v>578</v>
      </c>
      <c r="G25" s="42">
        <v>502</v>
      </c>
      <c r="H25" s="42">
        <v>39</v>
      </c>
      <c r="I25" s="42">
        <v>37</v>
      </c>
      <c r="J25" s="42">
        <v>40</v>
      </c>
      <c r="K25" s="37">
        <f t="shared" si="3"/>
        <v>256</v>
      </c>
      <c r="L25" s="42">
        <v>221</v>
      </c>
      <c r="M25" s="42">
        <v>35</v>
      </c>
      <c r="N25" s="37">
        <f t="shared" si="4"/>
        <v>200</v>
      </c>
      <c r="O25" s="42">
        <v>172</v>
      </c>
      <c r="P25" s="42">
        <v>28</v>
      </c>
      <c r="Q25" s="42">
        <v>2</v>
      </c>
      <c r="R25" s="62">
        <v>189</v>
      </c>
      <c r="S25" s="60"/>
    </row>
    <row r="26" spans="1:19" ht="12.75">
      <c r="A26" s="10" t="s">
        <v>21</v>
      </c>
      <c r="B26" s="37">
        <f t="shared" si="0"/>
        <v>668</v>
      </c>
      <c r="C26" s="37">
        <f t="shared" si="1"/>
        <v>110</v>
      </c>
      <c r="D26" s="42">
        <v>96</v>
      </c>
      <c r="E26" s="42">
        <v>14</v>
      </c>
      <c r="F26" s="37">
        <f t="shared" si="2"/>
        <v>225</v>
      </c>
      <c r="G26" s="42">
        <v>187</v>
      </c>
      <c r="H26" s="42">
        <v>24</v>
      </c>
      <c r="I26" s="42">
        <v>14</v>
      </c>
      <c r="J26" s="42">
        <v>15</v>
      </c>
      <c r="K26" s="37">
        <f t="shared" si="3"/>
        <v>126</v>
      </c>
      <c r="L26" s="42">
        <v>109</v>
      </c>
      <c r="M26" s="42">
        <v>17</v>
      </c>
      <c r="N26" s="37">
        <f t="shared" si="4"/>
        <v>100</v>
      </c>
      <c r="O26" s="42">
        <v>87</v>
      </c>
      <c r="P26" s="42">
        <v>13</v>
      </c>
      <c r="Q26" s="42">
        <v>0</v>
      </c>
      <c r="R26" s="62">
        <v>92</v>
      </c>
      <c r="S26" s="60"/>
    </row>
    <row r="27" spans="1:19" ht="12.75">
      <c r="A27" s="10" t="s">
        <v>22</v>
      </c>
      <c r="B27" s="37">
        <f t="shared" si="0"/>
        <v>440</v>
      </c>
      <c r="C27" s="37">
        <f t="shared" si="1"/>
        <v>113</v>
      </c>
      <c r="D27" s="42">
        <v>100</v>
      </c>
      <c r="E27" s="42">
        <v>13</v>
      </c>
      <c r="F27" s="37">
        <f t="shared" si="2"/>
        <v>152</v>
      </c>
      <c r="G27" s="42">
        <v>126</v>
      </c>
      <c r="H27" s="42">
        <v>17</v>
      </c>
      <c r="I27" s="42">
        <v>9</v>
      </c>
      <c r="J27" s="42">
        <v>7</v>
      </c>
      <c r="K27" s="37">
        <f t="shared" si="3"/>
        <v>55</v>
      </c>
      <c r="L27" s="42">
        <v>44</v>
      </c>
      <c r="M27" s="42">
        <v>11</v>
      </c>
      <c r="N27" s="37">
        <f t="shared" si="4"/>
        <v>44</v>
      </c>
      <c r="O27" s="42">
        <v>37</v>
      </c>
      <c r="P27" s="42">
        <v>7</v>
      </c>
      <c r="Q27" s="42">
        <v>0</v>
      </c>
      <c r="R27" s="62">
        <v>69</v>
      </c>
      <c r="S27" s="60"/>
    </row>
    <row r="28" spans="1:19" ht="12.75">
      <c r="A28" s="10" t="s">
        <v>23</v>
      </c>
      <c r="B28" s="37">
        <f t="shared" si="0"/>
        <v>508</v>
      </c>
      <c r="C28" s="37">
        <f t="shared" si="1"/>
        <v>120</v>
      </c>
      <c r="D28" s="42">
        <v>107</v>
      </c>
      <c r="E28" s="42">
        <v>13</v>
      </c>
      <c r="F28" s="37">
        <f t="shared" si="2"/>
        <v>188</v>
      </c>
      <c r="G28" s="42">
        <v>163</v>
      </c>
      <c r="H28" s="42">
        <v>10</v>
      </c>
      <c r="I28" s="42">
        <v>15</v>
      </c>
      <c r="J28" s="42">
        <v>12</v>
      </c>
      <c r="K28" s="37">
        <f t="shared" si="3"/>
        <v>80</v>
      </c>
      <c r="L28" s="42">
        <v>62</v>
      </c>
      <c r="M28" s="42">
        <v>18</v>
      </c>
      <c r="N28" s="37">
        <f t="shared" si="4"/>
        <v>69</v>
      </c>
      <c r="O28" s="42">
        <v>54</v>
      </c>
      <c r="P28" s="42">
        <v>15</v>
      </c>
      <c r="Q28" s="42">
        <v>0</v>
      </c>
      <c r="R28" s="62">
        <v>39</v>
      </c>
      <c r="S28" s="60"/>
    </row>
    <row r="29" spans="1:19" ht="12.75">
      <c r="A29" s="10" t="s">
        <v>24</v>
      </c>
      <c r="B29" s="37">
        <f t="shared" si="0"/>
        <v>906</v>
      </c>
      <c r="C29" s="37">
        <f t="shared" si="1"/>
        <v>197</v>
      </c>
      <c r="D29" s="42">
        <v>179</v>
      </c>
      <c r="E29" s="42">
        <v>18</v>
      </c>
      <c r="F29" s="37">
        <f t="shared" si="2"/>
        <v>320</v>
      </c>
      <c r="G29" s="42">
        <v>270</v>
      </c>
      <c r="H29" s="42">
        <v>29</v>
      </c>
      <c r="I29" s="42">
        <v>21</v>
      </c>
      <c r="J29" s="42">
        <v>26</v>
      </c>
      <c r="K29" s="37">
        <f t="shared" si="3"/>
        <v>140</v>
      </c>
      <c r="L29" s="42">
        <v>117</v>
      </c>
      <c r="M29" s="42">
        <v>23</v>
      </c>
      <c r="N29" s="37">
        <f t="shared" si="4"/>
        <v>118</v>
      </c>
      <c r="O29" s="42">
        <v>104</v>
      </c>
      <c r="P29" s="42">
        <v>14</v>
      </c>
      <c r="Q29" s="42">
        <v>0</v>
      </c>
      <c r="R29" s="62">
        <v>105</v>
      </c>
      <c r="S29" s="60"/>
    </row>
    <row r="30" spans="1:19" ht="12.75">
      <c r="A30" s="10" t="s">
        <v>25</v>
      </c>
      <c r="B30" s="37">
        <f t="shared" si="0"/>
        <v>678</v>
      </c>
      <c r="C30" s="37">
        <f t="shared" si="1"/>
        <v>201</v>
      </c>
      <c r="D30" s="42">
        <v>187</v>
      </c>
      <c r="E30" s="42">
        <v>14</v>
      </c>
      <c r="F30" s="37">
        <f t="shared" si="2"/>
        <v>235</v>
      </c>
      <c r="G30" s="42">
        <v>211</v>
      </c>
      <c r="H30" s="42">
        <v>17</v>
      </c>
      <c r="I30" s="42">
        <v>7</v>
      </c>
      <c r="J30" s="42">
        <v>18</v>
      </c>
      <c r="K30" s="37">
        <f t="shared" si="3"/>
        <v>70</v>
      </c>
      <c r="L30" s="42">
        <v>60</v>
      </c>
      <c r="M30" s="42">
        <v>10</v>
      </c>
      <c r="N30" s="37">
        <f t="shared" si="4"/>
        <v>61</v>
      </c>
      <c r="O30" s="42">
        <v>49</v>
      </c>
      <c r="P30" s="42">
        <v>12</v>
      </c>
      <c r="Q30" s="42">
        <v>2</v>
      </c>
      <c r="R30" s="62">
        <v>91</v>
      </c>
      <c r="S30" s="60"/>
    </row>
    <row r="31" spans="1:19" ht="12.75">
      <c r="A31" s="10" t="s">
        <v>26</v>
      </c>
      <c r="B31" s="37">
        <f t="shared" si="0"/>
        <v>628</v>
      </c>
      <c r="C31" s="37">
        <f t="shared" si="1"/>
        <v>134</v>
      </c>
      <c r="D31" s="42">
        <v>124</v>
      </c>
      <c r="E31" s="42">
        <v>10</v>
      </c>
      <c r="F31" s="37">
        <f t="shared" si="2"/>
        <v>212</v>
      </c>
      <c r="G31" s="42">
        <v>181</v>
      </c>
      <c r="H31" s="42">
        <v>15</v>
      </c>
      <c r="I31" s="42">
        <v>16</v>
      </c>
      <c r="J31" s="42">
        <v>13</v>
      </c>
      <c r="K31" s="37">
        <f t="shared" si="3"/>
        <v>99</v>
      </c>
      <c r="L31" s="42">
        <v>83</v>
      </c>
      <c r="M31" s="42">
        <v>16</v>
      </c>
      <c r="N31" s="37">
        <f t="shared" si="4"/>
        <v>75</v>
      </c>
      <c r="O31" s="42">
        <v>61</v>
      </c>
      <c r="P31" s="42">
        <v>14</v>
      </c>
      <c r="Q31" s="42">
        <v>0</v>
      </c>
      <c r="R31" s="62">
        <v>95</v>
      </c>
      <c r="S31" s="60"/>
    </row>
    <row r="32" spans="1:19" ht="12.75">
      <c r="A32" s="10" t="s">
        <v>27</v>
      </c>
      <c r="B32" s="37">
        <f t="shared" si="0"/>
        <v>536</v>
      </c>
      <c r="C32" s="37">
        <f t="shared" si="1"/>
        <v>94</v>
      </c>
      <c r="D32" s="42">
        <v>80</v>
      </c>
      <c r="E32" s="42">
        <v>14</v>
      </c>
      <c r="F32" s="37">
        <f t="shared" si="2"/>
        <v>186</v>
      </c>
      <c r="G32" s="42">
        <v>151</v>
      </c>
      <c r="H32" s="42">
        <v>14</v>
      </c>
      <c r="I32" s="42">
        <v>21</v>
      </c>
      <c r="J32" s="42">
        <v>13</v>
      </c>
      <c r="K32" s="37">
        <f t="shared" si="3"/>
        <v>96</v>
      </c>
      <c r="L32" s="42">
        <v>80</v>
      </c>
      <c r="M32" s="42">
        <v>16</v>
      </c>
      <c r="N32" s="37">
        <f t="shared" si="4"/>
        <v>66</v>
      </c>
      <c r="O32" s="42">
        <v>55</v>
      </c>
      <c r="P32" s="42">
        <v>11</v>
      </c>
      <c r="Q32" s="42">
        <v>1</v>
      </c>
      <c r="R32" s="62">
        <v>80</v>
      </c>
      <c r="S32" s="60"/>
    </row>
    <row r="33" spans="1:19" ht="12.75">
      <c r="A33" s="10" t="s">
        <v>28</v>
      </c>
      <c r="B33" s="37">
        <f t="shared" si="0"/>
        <v>1469</v>
      </c>
      <c r="C33" s="37">
        <f t="shared" si="1"/>
        <v>140</v>
      </c>
      <c r="D33" s="42">
        <v>118</v>
      </c>
      <c r="E33" s="42">
        <v>22</v>
      </c>
      <c r="F33" s="37">
        <f t="shared" si="2"/>
        <v>266</v>
      </c>
      <c r="G33" s="42">
        <v>191</v>
      </c>
      <c r="H33" s="42">
        <v>42</v>
      </c>
      <c r="I33" s="42">
        <v>33</v>
      </c>
      <c r="J33" s="42">
        <v>42</v>
      </c>
      <c r="K33" s="37">
        <f t="shared" si="3"/>
        <v>449</v>
      </c>
      <c r="L33" s="42">
        <v>394</v>
      </c>
      <c r="M33" s="42">
        <v>55</v>
      </c>
      <c r="N33" s="37">
        <f t="shared" si="4"/>
        <v>427</v>
      </c>
      <c r="O33" s="42">
        <v>373</v>
      </c>
      <c r="P33" s="42">
        <v>54</v>
      </c>
      <c r="Q33" s="42">
        <v>2</v>
      </c>
      <c r="R33" s="62">
        <v>143</v>
      </c>
      <c r="S33" s="60"/>
    </row>
    <row r="34" spans="1:19" ht="12.75">
      <c r="A34" s="10" t="s">
        <v>29</v>
      </c>
      <c r="B34" s="37">
        <f t="shared" si="0"/>
        <v>1290</v>
      </c>
      <c r="C34" s="37">
        <f t="shared" si="1"/>
        <v>176</v>
      </c>
      <c r="D34" s="42">
        <v>155</v>
      </c>
      <c r="E34" s="42">
        <v>21</v>
      </c>
      <c r="F34" s="37">
        <f t="shared" si="2"/>
        <v>295</v>
      </c>
      <c r="G34" s="42">
        <v>250</v>
      </c>
      <c r="H34" s="42">
        <v>17</v>
      </c>
      <c r="I34" s="42">
        <v>28</v>
      </c>
      <c r="J34" s="42">
        <v>12</v>
      </c>
      <c r="K34" s="37">
        <f t="shared" si="3"/>
        <v>346</v>
      </c>
      <c r="L34" s="42">
        <v>307</v>
      </c>
      <c r="M34" s="42">
        <v>39</v>
      </c>
      <c r="N34" s="37">
        <f t="shared" si="4"/>
        <v>307</v>
      </c>
      <c r="O34" s="42">
        <v>268</v>
      </c>
      <c r="P34" s="42">
        <v>39</v>
      </c>
      <c r="Q34" s="42">
        <v>0</v>
      </c>
      <c r="R34" s="62">
        <v>154</v>
      </c>
      <c r="S34" s="60"/>
    </row>
    <row r="35" spans="1:19" ht="12.75">
      <c r="A35" s="10" t="s">
        <v>136</v>
      </c>
      <c r="B35" s="37">
        <f t="shared" si="0"/>
        <v>418</v>
      </c>
      <c r="C35" s="37">
        <f t="shared" si="1"/>
        <v>63</v>
      </c>
      <c r="D35" s="42">
        <v>52</v>
      </c>
      <c r="E35" s="42">
        <v>11</v>
      </c>
      <c r="F35" s="37">
        <f t="shared" si="2"/>
        <v>102</v>
      </c>
      <c r="G35" s="42">
        <v>84</v>
      </c>
      <c r="H35" s="42">
        <v>3</v>
      </c>
      <c r="I35" s="42">
        <v>15</v>
      </c>
      <c r="J35" s="42">
        <v>4</v>
      </c>
      <c r="K35" s="37">
        <f t="shared" si="3"/>
        <v>102</v>
      </c>
      <c r="L35" s="42">
        <v>96</v>
      </c>
      <c r="M35" s="42">
        <v>6</v>
      </c>
      <c r="N35" s="37">
        <f t="shared" si="4"/>
        <v>96</v>
      </c>
      <c r="O35" s="42">
        <v>89</v>
      </c>
      <c r="P35" s="42">
        <v>7</v>
      </c>
      <c r="Q35" s="42">
        <v>0</v>
      </c>
      <c r="R35" s="62">
        <v>51</v>
      </c>
      <c r="S35" s="60"/>
    </row>
    <row r="36" spans="1:19" ht="12.75">
      <c r="A36" s="10" t="s">
        <v>30</v>
      </c>
      <c r="B36" s="37">
        <f t="shared" si="0"/>
        <v>1562</v>
      </c>
      <c r="C36" s="37">
        <f t="shared" si="1"/>
        <v>223</v>
      </c>
      <c r="D36" s="42">
        <v>195</v>
      </c>
      <c r="E36" s="42">
        <v>28</v>
      </c>
      <c r="F36" s="37">
        <f t="shared" si="2"/>
        <v>362</v>
      </c>
      <c r="G36" s="42">
        <v>295</v>
      </c>
      <c r="H36" s="42">
        <v>34</v>
      </c>
      <c r="I36" s="42">
        <v>33</v>
      </c>
      <c r="J36" s="42">
        <v>29</v>
      </c>
      <c r="K36" s="37">
        <f t="shared" si="3"/>
        <v>389</v>
      </c>
      <c r="L36" s="42">
        <v>339</v>
      </c>
      <c r="M36" s="42">
        <v>50</v>
      </c>
      <c r="N36" s="37">
        <f t="shared" si="4"/>
        <v>350</v>
      </c>
      <c r="O36" s="42">
        <v>305</v>
      </c>
      <c r="P36" s="42">
        <v>45</v>
      </c>
      <c r="Q36" s="42">
        <v>2</v>
      </c>
      <c r="R36" s="62">
        <v>207</v>
      </c>
      <c r="S36" s="60"/>
    </row>
    <row r="37" spans="1:19" ht="12.75">
      <c r="A37" s="10" t="s">
        <v>31</v>
      </c>
      <c r="B37" s="37">
        <f t="shared" si="0"/>
        <v>870</v>
      </c>
      <c r="C37" s="37">
        <f t="shared" si="1"/>
        <v>139</v>
      </c>
      <c r="D37" s="42">
        <v>122</v>
      </c>
      <c r="E37" s="42">
        <v>17</v>
      </c>
      <c r="F37" s="37">
        <f t="shared" si="2"/>
        <v>179</v>
      </c>
      <c r="G37" s="42">
        <v>136</v>
      </c>
      <c r="H37" s="42">
        <v>30</v>
      </c>
      <c r="I37" s="42">
        <v>13</v>
      </c>
      <c r="J37" s="42">
        <v>28</v>
      </c>
      <c r="K37" s="37">
        <f t="shared" si="3"/>
        <v>199</v>
      </c>
      <c r="L37" s="42">
        <v>165</v>
      </c>
      <c r="M37" s="42">
        <v>34</v>
      </c>
      <c r="N37" s="37">
        <f t="shared" si="4"/>
        <v>198</v>
      </c>
      <c r="O37" s="42">
        <v>160</v>
      </c>
      <c r="P37" s="42">
        <v>38</v>
      </c>
      <c r="Q37" s="42">
        <v>0</v>
      </c>
      <c r="R37" s="62">
        <v>127</v>
      </c>
      <c r="S37" s="60"/>
    </row>
    <row r="38" spans="1:19" ht="12.75">
      <c r="A38" s="10" t="s">
        <v>32</v>
      </c>
      <c r="B38" s="37">
        <f t="shared" si="0"/>
        <v>920</v>
      </c>
      <c r="C38" s="37">
        <f t="shared" si="1"/>
        <v>162</v>
      </c>
      <c r="D38" s="42">
        <v>147</v>
      </c>
      <c r="E38" s="42">
        <v>15</v>
      </c>
      <c r="F38" s="37">
        <f t="shared" si="2"/>
        <v>251</v>
      </c>
      <c r="G38" s="42">
        <v>209</v>
      </c>
      <c r="H38" s="42">
        <v>25</v>
      </c>
      <c r="I38" s="42">
        <v>17</v>
      </c>
      <c r="J38" s="42">
        <v>39</v>
      </c>
      <c r="K38" s="37">
        <f t="shared" si="3"/>
        <v>207</v>
      </c>
      <c r="L38" s="42">
        <v>173</v>
      </c>
      <c r="M38" s="42">
        <v>34</v>
      </c>
      <c r="N38" s="37">
        <f t="shared" si="4"/>
        <v>187</v>
      </c>
      <c r="O38" s="42">
        <v>158</v>
      </c>
      <c r="P38" s="42">
        <v>29</v>
      </c>
      <c r="Q38" s="42">
        <v>0</v>
      </c>
      <c r="R38" s="62">
        <v>74</v>
      </c>
      <c r="S38" s="60"/>
    </row>
    <row r="39" spans="1:19" ht="12.75">
      <c r="A39" s="10" t="s">
        <v>33</v>
      </c>
      <c r="B39" s="37">
        <f t="shared" si="0"/>
        <v>1654</v>
      </c>
      <c r="C39" s="37">
        <f t="shared" si="1"/>
        <v>273</v>
      </c>
      <c r="D39" s="42">
        <v>247</v>
      </c>
      <c r="E39" s="42">
        <v>26</v>
      </c>
      <c r="F39" s="37">
        <f t="shared" si="2"/>
        <v>387</v>
      </c>
      <c r="G39" s="42">
        <v>326</v>
      </c>
      <c r="H39" s="42">
        <v>35</v>
      </c>
      <c r="I39" s="42">
        <v>26</v>
      </c>
      <c r="J39" s="42">
        <v>27</v>
      </c>
      <c r="K39" s="37">
        <f t="shared" si="3"/>
        <v>413</v>
      </c>
      <c r="L39" s="42">
        <v>355</v>
      </c>
      <c r="M39" s="42">
        <v>58</v>
      </c>
      <c r="N39" s="37">
        <f t="shared" si="4"/>
        <v>372</v>
      </c>
      <c r="O39" s="42">
        <v>325</v>
      </c>
      <c r="P39" s="42">
        <v>47</v>
      </c>
      <c r="Q39" s="42">
        <v>2</v>
      </c>
      <c r="R39" s="62">
        <v>180</v>
      </c>
      <c r="S39" s="60"/>
    </row>
    <row r="40" spans="1:19" ht="12.75">
      <c r="A40" s="10" t="s">
        <v>34</v>
      </c>
      <c r="B40" s="37">
        <f t="shared" si="0"/>
        <v>548</v>
      </c>
      <c r="C40" s="37">
        <f t="shared" si="1"/>
        <v>78</v>
      </c>
      <c r="D40" s="42">
        <v>67</v>
      </c>
      <c r="E40" s="42">
        <v>11</v>
      </c>
      <c r="F40" s="37">
        <f t="shared" si="2"/>
        <v>118</v>
      </c>
      <c r="G40" s="42">
        <v>103</v>
      </c>
      <c r="H40" s="42">
        <v>8</v>
      </c>
      <c r="I40" s="42">
        <v>7</v>
      </c>
      <c r="J40" s="42">
        <v>9</v>
      </c>
      <c r="K40" s="37">
        <f t="shared" si="3"/>
        <v>140</v>
      </c>
      <c r="L40" s="42">
        <v>114</v>
      </c>
      <c r="M40" s="42">
        <v>26</v>
      </c>
      <c r="N40" s="37">
        <f t="shared" si="4"/>
        <v>141</v>
      </c>
      <c r="O40" s="42">
        <v>113</v>
      </c>
      <c r="P40" s="42">
        <v>28</v>
      </c>
      <c r="Q40" s="42">
        <v>0</v>
      </c>
      <c r="R40" s="62">
        <v>62</v>
      </c>
      <c r="S40" s="60"/>
    </row>
    <row r="41" spans="1:19" ht="12.75">
      <c r="A41" s="10" t="s">
        <v>131</v>
      </c>
      <c r="B41" s="37">
        <f t="shared" si="0"/>
        <v>270</v>
      </c>
      <c r="C41" s="37">
        <f t="shared" si="1"/>
        <v>29</v>
      </c>
      <c r="D41" s="42">
        <v>27</v>
      </c>
      <c r="E41" s="42">
        <v>2</v>
      </c>
      <c r="F41" s="37">
        <f t="shared" si="2"/>
        <v>57</v>
      </c>
      <c r="G41" s="42">
        <v>41</v>
      </c>
      <c r="H41" s="42">
        <v>9</v>
      </c>
      <c r="I41" s="42">
        <v>7</v>
      </c>
      <c r="J41" s="42">
        <v>8</v>
      </c>
      <c r="K41" s="37">
        <f t="shared" si="3"/>
        <v>67</v>
      </c>
      <c r="L41" s="42">
        <v>46</v>
      </c>
      <c r="M41" s="42">
        <v>21</v>
      </c>
      <c r="N41" s="37">
        <f t="shared" si="4"/>
        <v>64</v>
      </c>
      <c r="O41" s="42">
        <v>46</v>
      </c>
      <c r="P41" s="42">
        <v>18</v>
      </c>
      <c r="Q41" s="42">
        <v>0</v>
      </c>
      <c r="R41" s="62">
        <v>45</v>
      </c>
      <c r="S41" s="60"/>
    </row>
    <row r="42" spans="1:19" ht="12.75">
      <c r="A42" s="10" t="s">
        <v>35</v>
      </c>
      <c r="B42" s="37">
        <f t="shared" si="0"/>
        <v>1068</v>
      </c>
      <c r="C42" s="37">
        <f t="shared" si="1"/>
        <v>189</v>
      </c>
      <c r="D42" s="42">
        <v>164</v>
      </c>
      <c r="E42" s="42">
        <v>25</v>
      </c>
      <c r="F42" s="37">
        <f t="shared" si="2"/>
        <v>270</v>
      </c>
      <c r="G42" s="42">
        <v>217</v>
      </c>
      <c r="H42" s="42">
        <v>28</v>
      </c>
      <c r="I42" s="42">
        <v>25</v>
      </c>
      <c r="J42" s="42">
        <v>27</v>
      </c>
      <c r="K42" s="37">
        <f t="shared" si="3"/>
        <v>233</v>
      </c>
      <c r="L42" s="42">
        <v>210</v>
      </c>
      <c r="M42" s="42">
        <v>23</v>
      </c>
      <c r="N42" s="37">
        <f t="shared" si="4"/>
        <v>212</v>
      </c>
      <c r="O42" s="42">
        <v>194</v>
      </c>
      <c r="P42" s="42">
        <v>18</v>
      </c>
      <c r="Q42" s="42">
        <v>0</v>
      </c>
      <c r="R42" s="62">
        <v>137</v>
      </c>
      <c r="S42" s="60"/>
    </row>
    <row r="43" spans="1:19" ht="12.75">
      <c r="A43" s="10" t="s">
        <v>36</v>
      </c>
      <c r="B43" s="37">
        <f t="shared" si="0"/>
        <v>890</v>
      </c>
      <c r="C43" s="37">
        <f t="shared" si="1"/>
        <v>102</v>
      </c>
      <c r="D43" s="42">
        <v>86</v>
      </c>
      <c r="E43" s="42">
        <v>16</v>
      </c>
      <c r="F43" s="37">
        <f t="shared" si="2"/>
        <v>174</v>
      </c>
      <c r="G43" s="42">
        <v>131</v>
      </c>
      <c r="H43" s="42">
        <v>23</v>
      </c>
      <c r="I43" s="42">
        <v>20</v>
      </c>
      <c r="J43" s="42">
        <v>24</v>
      </c>
      <c r="K43" s="37">
        <f t="shared" si="3"/>
        <v>229</v>
      </c>
      <c r="L43" s="42">
        <v>199</v>
      </c>
      <c r="M43" s="42">
        <v>30</v>
      </c>
      <c r="N43" s="37">
        <f t="shared" si="4"/>
        <v>225</v>
      </c>
      <c r="O43" s="42">
        <v>191</v>
      </c>
      <c r="P43" s="42">
        <v>34</v>
      </c>
      <c r="Q43" s="42">
        <v>0</v>
      </c>
      <c r="R43" s="62">
        <v>136</v>
      </c>
      <c r="S43" s="60"/>
    </row>
    <row r="44" spans="1:19" ht="12.75">
      <c r="A44" s="10" t="s">
        <v>37</v>
      </c>
      <c r="B44" s="37">
        <f t="shared" si="0"/>
        <v>736</v>
      </c>
      <c r="C44" s="37">
        <f t="shared" si="1"/>
        <v>122</v>
      </c>
      <c r="D44" s="42">
        <v>107</v>
      </c>
      <c r="E44" s="42">
        <v>15</v>
      </c>
      <c r="F44" s="37">
        <f t="shared" si="2"/>
        <v>186</v>
      </c>
      <c r="G44" s="42">
        <v>151</v>
      </c>
      <c r="H44" s="42">
        <v>21</v>
      </c>
      <c r="I44" s="42">
        <v>14</v>
      </c>
      <c r="J44" s="42">
        <v>18</v>
      </c>
      <c r="K44" s="37">
        <f t="shared" si="3"/>
        <v>172</v>
      </c>
      <c r="L44" s="42">
        <v>153</v>
      </c>
      <c r="M44" s="42">
        <v>19</v>
      </c>
      <c r="N44" s="37">
        <f t="shared" si="4"/>
        <v>147</v>
      </c>
      <c r="O44" s="42">
        <v>128</v>
      </c>
      <c r="P44" s="42">
        <v>19</v>
      </c>
      <c r="Q44" s="42">
        <v>0</v>
      </c>
      <c r="R44" s="62">
        <v>91</v>
      </c>
      <c r="S44" s="60"/>
    </row>
    <row r="45" spans="1:19" ht="12.75">
      <c r="A45" s="10" t="s">
        <v>38</v>
      </c>
      <c r="B45" s="37">
        <f t="shared" si="0"/>
        <v>58</v>
      </c>
      <c r="C45" s="37">
        <f t="shared" si="1"/>
        <v>6</v>
      </c>
      <c r="D45" s="42">
        <v>5</v>
      </c>
      <c r="E45" s="42">
        <v>1</v>
      </c>
      <c r="F45" s="37">
        <f t="shared" si="2"/>
        <v>11</v>
      </c>
      <c r="G45" s="42">
        <v>9</v>
      </c>
      <c r="H45" s="42">
        <v>0</v>
      </c>
      <c r="I45" s="42">
        <v>2</v>
      </c>
      <c r="J45" s="42">
        <v>0</v>
      </c>
      <c r="K45" s="37">
        <f t="shared" si="3"/>
        <v>15</v>
      </c>
      <c r="L45" s="42">
        <v>11</v>
      </c>
      <c r="M45" s="42">
        <v>4</v>
      </c>
      <c r="N45" s="37">
        <f t="shared" si="4"/>
        <v>14</v>
      </c>
      <c r="O45" s="42">
        <v>9</v>
      </c>
      <c r="P45" s="42">
        <v>5</v>
      </c>
      <c r="Q45" s="42">
        <v>0</v>
      </c>
      <c r="R45" s="62">
        <v>12</v>
      </c>
      <c r="S45" s="60"/>
    </row>
    <row r="46" spans="1:19" ht="12.75">
      <c r="A46" s="10" t="s">
        <v>39</v>
      </c>
      <c r="B46" s="37">
        <f t="shared" si="0"/>
        <v>1320</v>
      </c>
      <c r="C46" s="37">
        <f t="shared" si="1"/>
        <v>162</v>
      </c>
      <c r="D46" s="42">
        <v>141</v>
      </c>
      <c r="E46" s="42">
        <v>21</v>
      </c>
      <c r="F46" s="37">
        <f t="shared" si="2"/>
        <v>270</v>
      </c>
      <c r="G46" s="42">
        <v>211</v>
      </c>
      <c r="H46" s="42">
        <v>32</v>
      </c>
      <c r="I46" s="42">
        <v>27</v>
      </c>
      <c r="J46" s="42">
        <v>26</v>
      </c>
      <c r="K46" s="37">
        <f t="shared" si="3"/>
        <v>368</v>
      </c>
      <c r="L46" s="42">
        <v>313</v>
      </c>
      <c r="M46" s="42">
        <v>55</v>
      </c>
      <c r="N46" s="37">
        <f t="shared" si="4"/>
        <v>353</v>
      </c>
      <c r="O46" s="42">
        <v>303</v>
      </c>
      <c r="P46" s="42">
        <v>50</v>
      </c>
      <c r="Q46" s="42">
        <v>0</v>
      </c>
      <c r="R46" s="62">
        <v>141</v>
      </c>
      <c r="S46" s="60"/>
    </row>
    <row r="47" spans="1:19" ht="12.75">
      <c r="A47" s="10" t="s">
        <v>40</v>
      </c>
      <c r="B47" s="37">
        <f t="shared" si="0"/>
        <v>1350</v>
      </c>
      <c r="C47" s="37">
        <f t="shared" si="1"/>
        <v>157</v>
      </c>
      <c r="D47" s="42">
        <v>132</v>
      </c>
      <c r="E47" s="42">
        <v>25</v>
      </c>
      <c r="F47" s="37">
        <f t="shared" si="2"/>
        <v>219</v>
      </c>
      <c r="G47" s="42">
        <v>162</v>
      </c>
      <c r="H47" s="42">
        <v>36</v>
      </c>
      <c r="I47" s="42">
        <v>21</v>
      </c>
      <c r="J47" s="42">
        <v>33</v>
      </c>
      <c r="K47" s="37">
        <f t="shared" si="3"/>
        <v>369</v>
      </c>
      <c r="L47" s="42">
        <v>315</v>
      </c>
      <c r="M47" s="42">
        <v>54</v>
      </c>
      <c r="N47" s="37">
        <f t="shared" si="4"/>
        <v>360</v>
      </c>
      <c r="O47" s="42">
        <v>310</v>
      </c>
      <c r="P47" s="42">
        <v>50</v>
      </c>
      <c r="Q47" s="42">
        <v>2</v>
      </c>
      <c r="R47" s="62">
        <v>210</v>
      </c>
      <c r="S47" s="60"/>
    </row>
    <row r="48" spans="1:19" ht="12.75">
      <c r="A48" s="10" t="s">
        <v>41</v>
      </c>
      <c r="B48" s="37">
        <f t="shared" si="0"/>
        <v>810</v>
      </c>
      <c r="C48" s="37">
        <f t="shared" si="1"/>
        <v>70</v>
      </c>
      <c r="D48" s="42">
        <v>63</v>
      </c>
      <c r="E48" s="42">
        <v>7</v>
      </c>
      <c r="F48" s="37">
        <f t="shared" si="2"/>
        <v>111</v>
      </c>
      <c r="G48" s="42">
        <v>83</v>
      </c>
      <c r="H48" s="42">
        <v>22</v>
      </c>
      <c r="I48" s="42">
        <v>6</v>
      </c>
      <c r="J48" s="42">
        <v>20</v>
      </c>
      <c r="K48" s="37">
        <f t="shared" si="3"/>
        <v>282</v>
      </c>
      <c r="L48" s="42">
        <v>249</v>
      </c>
      <c r="M48" s="42">
        <v>33</v>
      </c>
      <c r="N48" s="37">
        <f t="shared" si="4"/>
        <v>258</v>
      </c>
      <c r="O48" s="42">
        <v>223</v>
      </c>
      <c r="P48" s="42">
        <v>35</v>
      </c>
      <c r="Q48" s="42">
        <v>0</v>
      </c>
      <c r="R48" s="62">
        <v>69</v>
      </c>
      <c r="S48" s="60"/>
    </row>
    <row r="49" spans="1:19" ht="12.75">
      <c r="A49" s="10" t="s">
        <v>132</v>
      </c>
      <c r="B49" s="37">
        <f t="shared" si="0"/>
        <v>1786</v>
      </c>
      <c r="C49" s="37">
        <f t="shared" si="1"/>
        <v>175</v>
      </c>
      <c r="D49" s="42">
        <v>154</v>
      </c>
      <c r="E49" s="42">
        <v>21</v>
      </c>
      <c r="F49" s="37">
        <f t="shared" si="2"/>
        <v>308</v>
      </c>
      <c r="G49" s="42">
        <v>250</v>
      </c>
      <c r="H49" s="42">
        <v>27</v>
      </c>
      <c r="I49" s="42">
        <v>31</v>
      </c>
      <c r="J49" s="42">
        <v>37</v>
      </c>
      <c r="K49" s="37">
        <f t="shared" si="3"/>
        <v>532</v>
      </c>
      <c r="L49" s="42">
        <v>456</v>
      </c>
      <c r="M49" s="42">
        <v>76</v>
      </c>
      <c r="N49" s="37">
        <f t="shared" si="4"/>
        <v>494</v>
      </c>
      <c r="O49" s="42">
        <v>424</v>
      </c>
      <c r="P49" s="42">
        <v>70</v>
      </c>
      <c r="Q49" s="42">
        <v>0</v>
      </c>
      <c r="R49" s="62">
        <v>240</v>
      </c>
      <c r="S49" s="60"/>
    </row>
    <row r="50" spans="1:19" ht="12.75">
      <c r="A50" s="10" t="s">
        <v>42</v>
      </c>
      <c r="B50" s="37">
        <f t="shared" si="0"/>
        <v>1150</v>
      </c>
      <c r="C50" s="37">
        <f t="shared" si="1"/>
        <v>214</v>
      </c>
      <c r="D50" s="42">
        <v>190</v>
      </c>
      <c r="E50" s="42">
        <v>24</v>
      </c>
      <c r="F50" s="37">
        <f t="shared" si="2"/>
        <v>291</v>
      </c>
      <c r="G50" s="42">
        <v>235</v>
      </c>
      <c r="H50" s="42">
        <v>26</v>
      </c>
      <c r="I50" s="42">
        <v>30</v>
      </c>
      <c r="J50" s="42">
        <v>32</v>
      </c>
      <c r="K50" s="37">
        <f t="shared" si="3"/>
        <v>244</v>
      </c>
      <c r="L50" s="42">
        <v>197</v>
      </c>
      <c r="M50" s="42">
        <v>47</v>
      </c>
      <c r="N50" s="37">
        <f t="shared" si="4"/>
        <v>215</v>
      </c>
      <c r="O50" s="42">
        <v>168</v>
      </c>
      <c r="P50" s="42">
        <v>47</v>
      </c>
      <c r="Q50" s="42">
        <v>0</v>
      </c>
      <c r="R50" s="62">
        <v>154</v>
      </c>
      <c r="S50" s="60"/>
    </row>
    <row r="51" spans="1:19" ht="12.75">
      <c r="A51" s="10" t="s">
        <v>43</v>
      </c>
      <c r="B51" s="37">
        <f t="shared" si="0"/>
        <v>1000</v>
      </c>
      <c r="C51" s="37">
        <f t="shared" si="1"/>
        <v>193</v>
      </c>
      <c r="D51" s="42">
        <v>169</v>
      </c>
      <c r="E51" s="42">
        <v>24</v>
      </c>
      <c r="F51" s="37">
        <f t="shared" si="2"/>
        <v>249</v>
      </c>
      <c r="G51" s="42">
        <v>208</v>
      </c>
      <c r="H51" s="42">
        <v>21</v>
      </c>
      <c r="I51" s="42">
        <v>20</v>
      </c>
      <c r="J51" s="42">
        <v>21</v>
      </c>
      <c r="K51" s="37">
        <f t="shared" si="3"/>
        <v>209</v>
      </c>
      <c r="L51" s="42">
        <v>169</v>
      </c>
      <c r="M51" s="42">
        <v>40</v>
      </c>
      <c r="N51" s="37">
        <f t="shared" si="4"/>
        <v>200</v>
      </c>
      <c r="O51" s="42">
        <v>161</v>
      </c>
      <c r="P51" s="42">
        <v>39</v>
      </c>
      <c r="Q51" s="42">
        <v>0</v>
      </c>
      <c r="R51" s="62">
        <v>128</v>
      </c>
      <c r="S51" s="60"/>
    </row>
    <row r="52" spans="1:19" ht="12.75">
      <c r="A52" s="10" t="s">
        <v>44</v>
      </c>
      <c r="B52" s="37">
        <f t="shared" si="0"/>
        <v>1136</v>
      </c>
      <c r="C52" s="37">
        <f t="shared" si="1"/>
        <v>224</v>
      </c>
      <c r="D52" s="42">
        <v>197</v>
      </c>
      <c r="E52" s="42">
        <v>27</v>
      </c>
      <c r="F52" s="37">
        <f t="shared" si="2"/>
        <v>262</v>
      </c>
      <c r="G52" s="42">
        <v>205</v>
      </c>
      <c r="H52" s="42">
        <v>30</v>
      </c>
      <c r="I52" s="42">
        <v>27</v>
      </c>
      <c r="J52" s="42">
        <v>19</v>
      </c>
      <c r="K52" s="37">
        <f t="shared" si="3"/>
        <v>266</v>
      </c>
      <c r="L52" s="42">
        <v>207</v>
      </c>
      <c r="M52" s="42">
        <v>59</v>
      </c>
      <c r="N52" s="37">
        <f t="shared" si="4"/>
        <v>238</v>
      </c>
      <c r="O52" s="42">
        <v>191</v>
      </c>
      <c r="P52" s="42">
        <v>47</v>
      </c>
      <c r="Q52" s="42">
        <v>0</v>
      </c>
      <c r="R52" s="62">
        <v>127</v>
      </c>
      <c r="S52" s="60"/>
    </row>
    <row r="53" spans="1:19" ht="12.75">
      <c r="A53" s="10" t="s">
        <v>45</v>
      </c>
      <c r="B53" s="37">
        <f t="shared" si="0"/>
        <v>1278</v>
      </c>
      <c r="C53" s="37">
        <f t="shared" si="1"/>
        <v>209</v>
      </c>
      <c r="D53" s="42">
        <v>178</v>
      </c>
      <c r="E53" s="42">
        <v>31</v>
      </c>
      <c r="F53" s="37">
        <f t="shared" si="2"/>
        <v>282</v>
      </c>
      <c r="G53" s="42">
        <v>211</v>
      </c>
      <c r="H53" s="42">
        <v>33</v>
      </c>
      <c r="I53" s="42">
        <v>38</v>
      </c>
      <c r="J53" s="42">
        <v>42</v>
      </c>
      <c r="K53" s="37">
        <f t="shared" si="3"/>
        <v>303</v>
      </c>
      <c r="L53" s="42">
        <v>244</v>
      </c>
      <c r="M53" s="42">
        <v>59</v>
      </c>
      <c r="N53" s="37">
        <f t="shared" si="4"/>
        <v>290</v>
      </c>
      <c r="O53" s="42">
        <v>230</v>
      </c>
      <c r="P53" s="42">
        <v>60</v>
      </c>
      <c r="Q53" s="42">
        <v>2</v>
      </c>
      <c r="R53" s="62">
        <v>150</v>
      </c>
      <c r="S53" s="60"/>
    </row>
    <row r="54" spans="1:19" ht="12.75">
      <c r="A54" s="10" t="s">
        <v>46</v>
      </c>
      <c r="B54" s="37">
        <f t="shared" si="0"/>
        <v>1072</v>
      </c>
      <c r="C54" s="37">
        <f t="shared" si="1"/>
        <v>161</v>
      </c>
      <c r="D54" s="42">
        <v>134</v>
      </c>
      <c r="E54" s="42">
        <v>27</v>
      </c>
      <c r="F54" s="37">
        <f t="shared" si="2"/>
        <v>232</v>
      </c>
      <c r="G54" s="42">
        <v>183</v>
      </c>
      <c r="H54" s="42">
        <v>21</v>
      </c>
      <c r="I54" s="42">
        <v>28</v>
      </c>
      <c r="J54" s="42">
        <v>23</v>
      </c>
      <c r="K54" s="37">
        <f t="shared" si="3"/>
        <v>282</v>
      </c>
      <c r="L54" s="42">
        <v>236</v>
      </c>
      <c r="M54" s="42">
        <v>46</v>
      </c>
      <c r="N54" s="37">
        <f t="shared" si="4"/>
        <v>247</v>
      </c>
      <c r="O54" s="42">
        <v>205</v>
      </c>
      <c r="P54" s="42">
        <v>42</v>
      </c>
      <c r="Q54" s="42">
        <v>0</v>
      </c>
      <c r="R54" s="62">
        <v>127</v>
      </c>
      <c r="S54" s="60"/>
    </row>
    <row r="55" spans="1:19" ht="12.75">
      <c r="A55" s="10" t="s">
        <v>133</v>
      </c>
      <c r="B55" s="37">
        <f t="shared" si="0"/>
        <v>696</v>
      </c>
      <c r="C55" s="37">
        <f t="shared" si="1"/>
        <v>109</v>
      </c>
      <c r="D55" s="42">
        <v>90</v>
      </c>
      <c r="E55" s="42">
        <v>19</v>
      </c>
      <c r="F55" s="37">
        <f t="shared" si="2"/>
        <v>157</v>
      </c>
      <c r="G55" s="42">
        <v>119</v>
      </c>
      <c r="H55" s="42">
        <v>20</v>
      </c>
      <c r="I55" s="42">
        <v>18</v>
      </c>
      <c r="J55" s="42">
        <v>14</v>
      </c>
      <c r="K55" s="37">
        <f t="shared" si="3"/>
        <v>155</v>
      </c>
      <c r="L55" s="42">
        <v>117</v>
      </c>
      <c r="M55" s="42">
        <v>38</v>
      </c>
      <c r="N55" s="37">
        <f t="shared" si="4"/>
        <v>144</v>
      </c>
      <c r="O55" s="42">
        <v>114</v>
      </c>
      <c r="P55" s="42">
        <v>30</v>
      </c>
      <c r="Q55" s="42">
        <v>0</v>
      </c>
      <c r="R55" s="62">
        <v>117</v>
      </c>
      <c r="S55" s="60"/>
    </row>
    <row r="56" spans="1:19" ht="12.75">
      <c r="A56" s="10" t="s">
        <v>47</v>
      </c>
      <c r="B56" s="37">
        <f t="shared" si="0"/>
        <v>1444</v>
      </c>
      <c r="C56" s="37">
        <f t="shared" si="1"/>
        <v>181</v>
      </c>
      <c r="D56" s="42">
        <v>161</v>
      </c>
      <c r="E56" s="42">
        <v>20</v>
      </c>
      <c r="F56" s="37">
        <f t="shared" si="2"/>
        <v>279</v>
      </c>
      <c r="G56" s="42">
        <v>215</v>
      </c>
      <c r="H56" s="42">
        <v>39</v>
      </c>
      <c r="I56" s="42">
        <v>25</v>
      </c>
      <c r="J56" s="42">
        <v>26</v>
      </c>
      <c r="K56" s="37">
        <f t="shared" si="3"/>
        <v>417</v>
      </c>
      <c r="L56" s="42">
        <v>342</v>
      </c>
      <c r="M56" s="42">
        <v>75</v>
      </c>
      <c r="N56" s="37">
        <f t="shared" si="4"/>
        <v>412</v>
      </c>
      <c r="O56" s="42">
        <v>338</v>
      </c>
      <c r="P56" s="42">
        <v>74</v>
      </c>
      <c r="Q56" s="42">
        <v>0</v>
      </c>
      <c r="R56" s="62">
        <v>129</v>
      </c>
      <c r="S56" s="60"/>
    </row>
    <row r="57" spans="1:19" ht="12.75">
      <c r="A57" s="10" t="s">
        <v>48</v>
      </c>
      <c r="B57" s="37">
        <f t="shared" si="0"/>
        <v>434</v>
      </c>
      <c r="C57" s="37">
        <f t="shared" si="1"/>
        <v>55</v>
      </c>
      <c r="D57" s="42">
        <v>48</v>
      </c>
      <c r="E57" s="42">
        <v>7</v>
      </c>
      <c r="F57" s="37">
        <f t="shared" si="2"/>
        <v>87</v>
      </c>
      <c r="G57" s="42">
        <v>73</v>
      </c>
      <c r="H57" s="42">
        <v>4</v>
      </c>
      <c r="I57" s="42">
        <v>10</v>
      </c>
      <c r="J57" s="42">
        <v>6</v>
      </c>
      <c r="K57" s="37">
        <f t="shared" si="3"/>
        <v>127</v>
      </c>
      <c r="L57" s="42">
        <v>109</v>
      </c>
      <c r="M57" s="42">
        <v>18</v>
      </c>
      <c r="N57" s="37">
        <f t="shared" si="4"/>
        <v>119</v>
      </c>
      <c r="O57" s="42">
        <v>98</v>
      </c>
      <c r="P57" s="42">
        <v>21</v>
      </c>
      <c r="Q57" s="42">
        <v>0</v>
      </c>
      <c r="R57" s="62">
        <v>40</v>
      </c>
      <c r="S57" s="60"/>
    </row>
    <row r="58" spans="1:19" ht="12.75">
      <c r="A58" s="10" t="s">
        <v>49</v>
      </c>
      <c r="B58" s="37">
        <f t="shared" si="0"/>
        <v>580</v>
      </c>
      <c r="C58" s="37">
        <f t="shared" si="1"/>
        <v>106</v>
      </c>
      <c r="D58" s="42">
        <v>97</v>
      </c>
      <c r="E58" s="42">
        <v>9</v>
      </c>
      <c r="F58" s="37">
        <f t="shared" si="2"/>
        <v>147</v>
      </c>
      <c r="G58" s="42">
        <v>116</v>
      </c>
      <c r="H58" s="42">
        <v>20</v>
      </c>
      <c r="I58" s="42">
        <v>11</v>
      </c>
      <c r="J58" s="42">
        <v>28</v>
      </c>
      <c r="K58" s="37">
        <f t="shared" si="3"/>
        <v>117</v>
      </c>
      <c r="L58" s="42">
        <v>104</v>
      </c>
      <c r="M58" s="42">
        <v>13</v>
      </c>
      <c r="N58" s="37">
        <f t="shared" si="4"/>
        <v>116</v>
      </c>
      <c r="O58" s="42">
        <v>98</v>
      </c>
      <c r="P58" s="42">
        <v>18</v>
      </c>
      <c r="Q58" s="42">
        <v>2</v>
      </c>
      <c r="R58" s="62">
        <v>64</v>
      </c>
      <c r="S58" s="60"/>
    </row>
    <row r="59" spans="1:19" ht="12.75">
      <c r="A59" s="10" t="s">
        <v>50</v>
      </c>
      <c r="B59" s="37">
        <f t="shared" si="0"/>
        <v>1058</v>
      </c>
      <c r="C59" s="37">
        <f t="shared" si="1"/>
        <v>199</v>
      </c>
      <c r="D59" s="42">
        <v>178</v>
      </c>
      <c r="E59" s="42">
        <v>21</v>
      </c>
      <c r="F59" s="37">
        <f t="shared" si="2"/>
        <v>278</v>
      </c>
      <c r="G59" s="42">
        <v>231</v>
      </c>
      <c r="H59" s="42">
        <v>22</v>
      </c>
      <c r="I59" s="42">
        <v>25</v>
      </c>
      <c r="J59" s="42">
        <v>23</v>
      </c>
      <c r="K59" s="37">
        <f t="shared" si="3"/>
        <v>221</v>
      </c>
      <c r="L59" s="42">
        <v>187</v>
      </c>
      <c r="M59" s="42">
        <v>34</v>
      </c>
      <c r="N59" s="37">
        <f t="shared" si="4"/>
        <v>192</v>
      </c>
      <c r="O59" s="42">
        <v>161</v>
      </c>
      <c r="P59" s="42">
        <v>31</v>
      </c>
      <c r="Q59" s="42">
        <v>4</v>
      </c>
      <c r="R59" s="62">
        <v>141</v>
      </c>
      <c r="S59" s="60"/>
    </row>
    <row r="60" spans="1:19" ht="12.75">
      <c r="A60" s="10" t="s">
        <v>51</v>
      </c>
      <c r="B60" s="37">
        <f t="shared" si="0"/>
        <v>1196</v>
      </c>
      <c r="C60" s="37">
        <f t="shared" si="1"/>
        <v>196</v>
      </c>
      <c r="D60" s="42">
        <v>175</v>
      </c>
      <c r="E60" s="42">
        <v>21</v>
      </c>
      <c r="F60" s="37">
        <f t="shared" si="2"/>
        <v>299</v>
      </c>
      <c r="G60" s="42">
        <v>250</v>
      </c>
      <c r="H60" s="42">
        <v>27</v>
      </c>
      <c r="I60" s="42">
        <v>22</v>
      </c>
      <c r="J60" s="42">
        <v>26</v>
      </c>
      <c r="K60" s="37">
        <f t="shared" si="3"/>
        <v>264</v>
      </c>
      <c r="L60" s="42">
        <v>228</v>
      </c>
      <c r="M60" s="42">
        <v>36</v>
      </c>
      <c r="N60" s="37">
        <f t="shared" si="4"/>
        <v>245</v>
      </c>
      <c r="O60" s="42">
        <v>214</v>
      </c>
      <c r="P60" s="42">
        <v>31</v>
      </c>
      <c r="Q60" s="42">
        <v>2</v>
      </c>
      <c r="R60" s="62">
        <v>164</v>
      </c>
      <c r="S60" s="60"/>
    </row>
    <row r="61" spans="1:19" ht="12.75">
      <c r="A61" s="10" t="s">
        <v>52</v>
      </c>
      <c r="B61" s="37">
        <f t="shared" si="0"/>
        <v>570</v>
      </c>
      <c r="C61" s="37">
        <f t="shared" si="1"/>
        <v>136</v>
      </c>
      <c r="D61" s="42">
        <v>124</v>
      </c>
      <c r="E61" s="42">
        <v>12</v>
      </c>
      <c r="F61" s="37">
        <f t="shared" si="2"/>
        <v>168</v>
      </c>
      <c r="G61" s="42">
        <v>142</v>
      </c>
      <c r="H61" s="42">
        <v>16</v>
      </c>
      <c r="I61" s="42">
        <v>10</v>
      </c>
      <c r="J61" s="42">
        <v>21</v>
      </c>
      <c r="K61" s="37">
        <f t="shared" si="3"/>
        <v>94</v>
      </c>
      <c r="L61" s="42">
        <v>81</v>
      </c>
      <c r="M61" s="42">
        <v>13</v>
      </c>
      <c r="N61" s="37">
        <f t="shared" si="4"/>
        <v>82</v>
      </c>
      <c r="O61" s="42">
        <v>72</v>
      </c>
      <c r="P61" s="42">
        <v>10</v>
      </c>
      <c r="Q61" s="42">
        <v>2</v>
      </c>
      <c r="R61" s="62">
        <v>67</v>
      </c>
      <c r="S61" s="60"/>
    </row>
    <row r="62" spans="1:19" ht="12.75">
      <c r="A62" s="10" t="s">
        <v>53</v>
      </c>
      <c r="B62" s="37">
        <f t="shared" si="0"/>
        <v>1120</v>
      </c>
      <c r="C62" s="37">
        <f t="shared" si="1"/>
        <v>229</v>
      </c>
      <c r="D62" s="42">
        <v>197</v>
      </c>
      <c r="E62" s="42">
        <v>32</v>
      </c>
      <c r="F62" s="37">
        <f t="shared" si="2"/>
        <v>311</v>
      </c>
      <c r="G62" s="42">
        <v>248</v>
      </c>
      <c r="H62" s="42">
        <v>38</v>
      </c>
      <c r="I62" s="42">
        <v>25</v>
      </c>
      <c r="J62" s="42">
        <v>29</v>
      </c>
      <c r="K62" s="37">
        <f t="shared" si="3"/>
        <v>225</v>
      </c>
      <c r="L62" s="42">
        <v>179</v>
      </c>
      <c r="M62" s="42">
        <v>46</v>
      </c>
      <c r="N62" s="37">
        <f t="shared" si="4"/>
        <v>196</v>
      </c>
      <c r="O62" s="42">
        <v>158</v>
      </c>
      <c r="P62" s="42">
        <v>38</v>
      </c>
      <c r="Q62" s="42">
        <v>2</v>
      </c>
      <c r="R62" s="62">
        <v>128</v>
      </c>
      <c r="S62" s="60"/>
    </row>
    <row r="63" spans="1:19" ht="12.75">
      <c r="A63" s="10" t="s">
        <v>54</v>
      </c>
      <c r="B63" s="37">
        <f t="shared" si="0"/>
        <v>1520</v>
      </c>
      <c r="C63" s="37">
        <f t="shared" si="1"/>
        <v>324</v>
      </c>
      <c r="D63" s="42">
        <v>291</v>
      </c>
      <c r="E63" s="42">
        <v>33</v>
      </c>
      <c r="F63" s="37">
        <f t="shared" si="2"/>
        <v>464</v>
      </c>
      <c r="G63" s="42">
        <v>390</v>
      </c>
      <c r="H63" s="42">
        <v>27</v>
      </c>
      <c r="I63" s="42">
        <v>47</v>
      </c>
      <c r="J63" s="42">
        <v>32</v>
      </c>
      <c r="K63" s="37">
        <f t="shared" si="3"/>
        <v>288</v>
      </c>
      <c r="L63" s="42">
        <v>249</v>
      </c>
      <c r="M63" s="42">
        <v>39</v>
      </c>
      <c r="N63" s="37">
        <f t="shared" si="4"/>
        <v>250</v>
      </c>
      <c r="O63" s="42">
        <v>218</v>
      </c>
      <c r="P63" s="42">
        <v>32</v>
      </c>
      <c r="Q63" s="42">
        <v>0</v>
      </c>
      <c r="R63" s="62">
        <v>162</v>
      </c>
      <c r="S63" s="60"/>
    </row>
    <row r="64" spans="1:19" ht="12.75">
      <c r="A64" s="10" t="s">
        <v>55</v>
      </c>
      <c r="B64" s="37">
        <f t="shared" si="0"/>
        <v>894</v>
      </c>
      <c r="C64" s="37">
        <f t="shared" si="1"/>
        <v>182</v>
      </c>
      <c r="D64" s="42">
        <v>166</v>
      </c>
      <c r="E64" s="42">
        <v>16</v>
      </c>
      <c r="F64" s="37">
        <f t="shared" si="2"/>
        <v>245</v>
      </c>
      <c r="G64" s="42">
        <v>199</v>
      </c>
      <c r="H64" s="42">
        <v>29</v>
      </c>
      <c r="I64" s="42">
        <v>17</v>
      </c>
      <c r="J64" s="42">
        <v>25</v>
      </c>
      <c r="K64" s="37">
        <f t="shared" si="3"/>
        <v>163</v>
      </c>
      <c r="L64" s="42">
        <v>140</v>
      </c>
      <c r="M64" s="42">
        <v>23</v>
      </c>
      <c r="N64" s="37">
        <f t="shared" si="4"/>
        <v>153</v>
      </c>
      <c r="O64" s="42">
        <v>121</v>
      </c>
      <c r="P64" s="42">
        <v>32</v>
      </c>
      <c r="Q64" s="42">
        <v>0</v>
      </c>
      <c r="R64" s="62">
        <v>126</v>
      </c>
      <c r="S64" s="60"/>
    </row>
    <row r="65" spans="1:19" ht="12.75">
      <c r="A65" s="10" t="s">
        <v>56</v>
      </c>
      <c r="B65" s="37">
        <f t="shared" si="0"/>
        <v>742</v>
      </c>
      <c r="C65" s="37">
        <f t="shared" si="1"/>
        <v>173</v>
      </c>
      <c r="D65" s="42">
        <v>162</v>
      </c>
      <c r="E65" s="42">
        <v>11</v>
      </c>
      <c r="F65" s="37">
        <f t="shared" si="2"/>
        <v>207</v>
      </c>
      <c r="G65" s="42">
        <v>156</v>
      </c>
      <c r="H65" s="42">
        <v>37</v>
      </c>
      <c r="I65" s="42">
        <v>14</v>
      </c>
      <c r="J65" s="42">
        <v>35</v>
      </c>
      <c r="K65" s="37">
        <f t="shared" si="3"/>
        <v>115</v>
      </c>
      <c r="L65" s="42">
        <v>88</v>
      </c>
      <c r="M65" s="42">
        <v>27</v>
      </c>
      <c r="N65" s="37">
        <f t="shared" si="4"/>
        <v>104</v>
      </c>
      <c r="O65" s="42">
        <v>84</v>
      </c>
      <c r="P65" s="42">
        <v>20</v>
      </c>
      <c r="Q65" s="42">
        <v>0</v>
      </c>
      <c r="R65" s="62">
        <v>108</v>
      </c>
      <c r="S65" s="60"/>
    </row>
    <row r="66" spans="1:19" ht="12.75">
      <c r="A66" s="10" t="s">
        <v>57</v>
      </c>
      <c r="B66" s="37">
        <f t="shared" si="0"/>
        <v>620</v>
      </c>
      <c r="C66" s="37">
        <f t="shared" si="1"/>
        <v>118</v>
      </c>
      <c r="D66" s="42">
        <v>105</v>
      </c>
      <c r="E66" s="42">
        <v>13</v>
      </c>
      <c r="F66" s="37">
        <f t="shared" si="2"/>
        <v>159</v>
      </c>
      <c r="G66" s="42">
        <v>124</v>
      </c>
      <c r="H66" s="42">
        <v>23</v>
      </c>
      <c r="I66" s="42">
        <v>12</v>
      </c>
      <c r="J66" s="42">
        <v>40</v>
      </c>
      <c r="K66" s="37">
        <f t="shared" si="3"/>
        <v>123</v>
      </c>
      <c r="L66" s="42">
        <v>98</v>
      </c>
      <c r="M66" s="42">
        <v>25</v>
      </c>
      <c r="N66" s="37">
        <f t="shared" si="4"/>
        <v>122</v>
      </c>
      <c r="O66" s="42">
        <v>99</v>
      </c>
      <c r="P66" s="42">
        <v>23</v>
      </c>
      <c r="Q66" s="42">
        <v>0</v>
      </c>
      <c r="R66" s="62">
        <v>58</v>
      </c>
      <c r="S66" s="60"/>
    </row>
    <row r="67" spans="1:19" ht="12.75">
      <c r="A67" s="10" t="s">
        <v>58</v>
      </c>
      <c r="B67" s="37">
        <f t="shared" si="0"/>
        <v>90</v>
      </c>
      <c r="C67" s="37">
        <f t="shared" si="1"/>
        <v>21</v>
      </c>
      <c r="D67" s="42">
        <v>21</v>
      </c>
      <c r="E67" s="42">
        <v>0</v>
      </c>
      <c r="F67" s="37">
        <f t="shared" si="2"/>
        <v>29</v>
      </c>
      <c r="G67" s="42">
        <v>22</v>
      </c>
      <c r="H67" s="42">
        <v>6</v>
      </c>
      <c r="I67" s="42">
        <v>1</v>
      </c>
      <c r="J67" s="42">
        <v>2</v>
      </c>
      <c r="K67" s="37">
        <f t="shared" si="3"/>
        <v>16</v>
      </c>
      <c r="L67" s="42">
        <v>14</v>
      </c>
      <c r="M67" s="42">
        <v>2</v>
      </c>
      <c r="N67" s="37">
        <f t="shared" si="4"/>
        <v>12</v>
      </c>
      <c r="O67" s="42">
        <v>11</v>
      </c>
      <c r="P67" s="42">
        <v>1</v>
      </c>
      <c r="Q67" s="42">
        <v>0</v>
      </c>
      <c r="R67" s="62">
        <v>10</v>
      </c>
      <c r="S67" s="60"/>
    </row>
    <row r="68" spans="1:19" ht="12.75">
      <c r="A68" s="10" t="s">
        <v>59</v>
      </c>
      <c r="B68" s="37">
        <f aca="true" t="shared" si="5" ref="B68:B107">SUM(C68+F68+J68+K68+N68+Q68+R68)</f>
        <v>1570</v>
      </c>
      <c r="C68" s="37">
        <f aca="true" t="shared" si="6" ref="C68:C107">SUM(D68+E68)</f>
        <v>292</v>
      </c>
      <c r="D68" s="42">
        <v>272</v>
      </c>
      <c r="E68" s="42">
        <v>20</v>
      </c>
      <c r="F68" s="37">
        <f aca="true" t="shared" si="7" ref="F68:F107">SUM(G68+H68+I68)</f>
        <v>415</v>
      </c>
      <c r="G68" s="42">
        <v>352</v>
      </c>
      <c r="H68" s="42">
        <v>32</v>
      </c>
      <c r="I68" s="42">
        <v>31</v>
      </c>
      <c r="J68" s="42">
        <v>32</v>
      </c>
      <c r="K68" s="37">
        <f aca="true" t="shared" si="8" ref="K68:K107">SUM(L68+M68)</f>
        <v>327</v>
      </c>
      <c r="L68" s="42">
        <v>292</v>
      </c>
      <c r="M68" s="42">
        <v>35</v>
      </c>
      <c r="N68" s="37">
        <f aca="true" t="shared" si="9" ref="N68:N107">O68+P68</f>
        <v>293</v>
      </c>
      <c r="O68" s="42">
        <v>265</v>
      </c>
      <c r="P68" s="42">
        <v>28</v>
      </c>
      <c r="Q68" s="42">
        <v>0</v>
      </c>
      <c r="R68" s="62">
        <v>211</v>
      </c>
      <c r="S68" s="60"/>
    </row>
    <row r="69" spans="1:19" ht="52.5">
      <c r="A69" s="5" t="s">
        <v>153</v>
      </c>
      <c r="B69" s="6" t="s">
        <v>100</v>
      </c>
      <c r="C69" s="20" t="s">
        <v>154</v>
      </c>
      <c r="D69" s="20" t="s">
        <v>154</v>
      </c>
      <c r="E69" s="20" t="s">
        <v>154</v>
      </c>
      <c r="F69" s="20" t="s">
        <v>155</v>
      </c>
      <c r="G69" s="20" t="s">
        <v>155</v>
      </c>
      <c r="H69" s="20" t="s">
        <v>155</v>
      </c>
      <c r="I69" s="20" t="s">
        <v>155</v>
      </c>
      <c r="J69" s="20" t="s">
        <v>158</v>
      </c>
      <c r="K69" s="20" t="s">
        <v>156</v>
      </c>
      <c r="L69" s="20" t="s">
        <v>156</v>
      </c>
      <c r="M69" s="20" t="s">
        <v>156</v>
      </c>
      <c r="N69" s="20" t="s">
        <v>157</v>
      </c>
      <c r="O69" s="20" t="s">
        <v>157</v>
      </c>
      <c r="P69" s="20" t="s">
        <v>157</v>
      </c>
      <c r="Q69" s="20" t="s">
        <v>127</v>
      </c>
      <c r="R69" s="20" t="s">
        <v>101</v>
      </c>
      <c r="S69" s="60"/>
    </row>
    <row r="70" spans="1:19" ht="12.75">
      <c r="A70" s="16" t="s">
        <v>120</v>
      </c>
      <c r="B70" s="13"/>
      <c r="C70" s="12" t="s">
        <v>0</v>
      </c>
      <c r="D70" s="18" t="s">
        <v>95</v>
      </c>
      <c r="E70" s="18" t="s">
        <v>104</v>
      </c>
      <c r="F70" s="27" t="s">
        <v>0</v>
      </c>
      <c r="G70" s="18" t="s">
        <v>95</v>
      </c>
      <c r="H70" s="18" t="s">
        <v>96</v>
      </c>
      <c r="I70" s="18" t="s">
        <v>104</v>
      </c>
      <c r="J70" s="18" t="s">
        <v>96</v>
      </c>
      <c r="K70" s="18" t="s">
        <v>0</v>
      </c>
      <c r="L70" s="18" t="s">
        <v>106</v>
      </c>
      <c r="M70" s="21" t="s">
        <v>98</v>
      </c>
      <c r="N70" s="27" t="s">
        <v>0</v>
      </c>
      <c r="O70" s="18" t="s">
        <v>106</v>
      </c>
      <c r="P70" s="18" t="s">
        <v>98</v>
      </c>
      <c r="Q70" s="21" t="s">
        <v>122</v>
      </c>
      <c r="R70" s="9"/>
      <c r="S70" s="60"/>
    </row>
    <row r="71" spans="1:19" ht="12.75">
      <c r="A71" s="10" t="s">
        <v>60</v>
      </c>
      <c r="B71" s="37">
        <f t="shared" si="5"/>
        <v>1524</v>
      </c>
      <c r="C71" s="37">
        <f t="shared" si="6"/>
        <v>259</v>
      </c>
      <c r="D71" s="42">
        <v>231</v>
      </c>
      <c r="E71" s="42">
        <v>28</v>
      </c>
      <c r="F71" s="37">
        <f t="shared" si="7"/>
        <v>389</v>
      </c>
      <c r="G71" s="42">
        <v>318</v>
      </c>
      <c r="H71" s="42">
        <v>33</v>
      </c>
      <c r="I71" s="42">
        <v>38</v>
      </c>
      <c r="J71" s="42">
        <v>30</v>
      </c>
      <c r="K71" s="37">
        <f t="shared" si="8"/>
        <v>351</v>
      </c>
      <c r="L71" s="42">
        <v>304</v>
      </c>
      <c r="M71" s="42">
        <v>47</v>
      </c>
      <c r="N71" s="37">
        <f t="shared" si="9"/>
        <v>291</v>
      </c>
      <c r="O71" s="42">
        <v>252</v>
      </c>
      <c r="P71" s="42">
        <v>39</v>
      </c>
      <c r="Q71" s="42">
        <v>4</v>
      </c>
      <c r="R71" s="62">
        <v>200</v>
      </c>
      <c r="S71" s="60"/>
    </row>
    <row r="72" spans="1:19" ht="12.75">
      <c r="A72" s="10" t="s">
        <v>61</v>
      </c>
      <c r="B72" s="37">
        <f t="shared" si="5"/>
        <v>1420</v>
      </c>
      <c r="C72" s="37">
        <f t="shared" si="6"/>
        <v>249</v>
      </c>
      <c r="D72" s="42">
        <v>225</v>
      </c>
      <c r="E72" s="42">
        <v>24</v>
      </c>
      <c r="F72" s="37">
        <f t="shared" si="7"/>
        <v>349</v>
      </c>
      <c r="G72" s="42">
        <v>308</v>
      </c>
      <c r="H72" s="42">
        <v>17</v>
      </c>
      <c r="I72" s="42">
        <v>24</v>
      </c>
      <c r="J72" s="42">
        <v>23</v>
      </c>
      <c r="K72" s="37">
        <f t="shared" si="8"/>
        <v>332</v>
      </c>
      <c r="L72" s="42">
        <v>279</v>
      </c>
      <c r="M72" s="42">
        <v>53</v>
      </c>
      <c r="N72" s="37">
        <f t="shared" si="9"/>
        <v>290</v>
      </c>
      <c r="O72" s="42">
        <v>244</v>
      </c>
      <c r="P72" s="42">
        <v>46</v>
      </c>
      <c r="Q72" s="42">
        <v>0</v>
      </c>
      <c r="R72" s="62">
        <v>177</v>
      </c>
      <c r="S72" s="60"/>
    </row>
    <row r="73" spans="1:19" ht="12.75">
      <c r="A73" s="10" t="s">
        <v>62</v>
      </c>
      <c r="B73" s="37">
        <f t="shared" si="5"/>
        <v>814</v>
      </c>
      <c r="C73" s="37">
        <f t="shared" si="6"/>
        <v>164</v>
      </c>
      <c r="D73" s="42">
        <v>148</v>
      </c>
      <c r="E73" s="42">
        <v>16</v>
      </c>
      <c r="F73" s="37">
        <f t="shared" si="7"/>
        <v>224</v>
      </c>
      <c r="G73" s="42">
        <v>197</v>
      </c>
      <c r="H73" s="42">
        <v>11</v>
      </c>
      <c r="I73" s="42">
        <v>16</v>
      </c>
      <c r="J73" s="42">
        <v>21</v>
      </c>
      <c r="K73" s="37">
        <f t="shared" si="8"/>
        <v>154</v>
      </c>
      <c r="L73" s="42">
        <v>135</v>
      </c>
      <c r="M73" s="42">
        <v>19</v>
      </c>
      <c r="N73" s="37">
        <f t="shared" si="9"/>
        <v>140</v>
      </c>
      <c r="O73" s="42">
        <v>125</v>
      </c>
      <c r="P73" s="42">
        <v>15</v>
      </c>
      <c r="Q73" s="42">
        <v>0</v>
      </c>
      <c r="R73" s="62">
        <v>111</v>
      </c>
      <c r="S73" s="60"/>
    </row>
    <row r="74" spans="1:19" ht="12.75">
      <c r="A74" s="10" t="s">
        <v>63</v>
      </c>
      <c r="B74" s="37">
        <f t="shared" si="5"/>
        <v>1204</v>
      </c>
      <c r="C74" s="37">
        <f t="shared" si="6"/>
        <v>216</v>
      </c>
      <c r="D74" s="42">
        <v>199</v>
      </c>
      <c r="E74" s="42">
        <v>17</v>
      </c>
      <c r="F74" s="37">
        <f t="shared" si="7"/>
        <v>316</v>
      </c>
      <c r="G74" s="42">
        <v>260</v>
      </c>
      <c r="H74" s="42">
        <v>34</v>
      </c>
      <c r="I74" s="42">
        <v>22</v>
      </c>
      <c r="J74" s="42">
        <v>31</v>
      </c>
      <c r="K74" s="37">
        <f t="shared" si="8"/>
        <v>257</v>
      </c>
      <c r="L74" s="42">
        <v>212</v>
      </c>
      <c r="M74" s="42">
        <v>45</v>
      </c>
      <c r="N74" s="37">
        <f t="shared" si="9"/>
        <v>234</v>
      </c>
      <c r="O74" s="42">
        <v>191</v>
      </c>
      <c r="P74" s="42">
        <v>43</v>
      </c>
      <c r="Q74" s="42">
        <v>2</v>
      </c>
      <c r="R74" s="62">
        <v>148</v>
      </c>
      <c r="S74" s="60"/>
    </row>
    <row r="75" spans="1:19" ht="12.75">
      <c r="A75" s="10" t="s">
        <v>64</v>
      </c>
      <c r="B75" s="37">
        <f t="shared" si="5"/>
        <v>1560</v>
      </c>
      <c r="C75" s="37">
        <f t="shared" si="6"/>
        <v>299</v>
      </c>
      <c r="D75" s="42">
        <v>265</v>
      </c>
      <c r="E75" s="42">
        <v>34</v>
      </c>
      <c r="F75" s="37">
        <f t="shared" si="7"/>
        <v>428</v>
      </c>
      <c r="G75" s="42">
        <v>358</v>
      </c>
      <c r="H75" s="42">
        <v>35</v>
      </c>
      <c r="I75" s="42">
        <v>35</v>
      </c>
      <c r="J75" s="42">
        <v>54</v>
      </c>
      <c r="K75" s="37">
        <f t="shared" si="8"/>
        <v>295</v>
      </c>
      <c r="L75" s="42">
        <v>258</v>
      </c>
      <c r="M75" s="42">
        <v>37</v>
      </c>
      <c r="N75" s="37">
        <f t="shared" si="9"/>
        <v>269</v>
      </c>
      <c r="O75" s="42">
        <v>229</v>
      </c>
      <c r="P75" s="42">
        <v>40</v>
      </c>
      <c r="Q75" s="42">
        <v>5</v>
      </c>
      <c r="R75" s="62">
        <v>210</v>
      </c>
      <c r="S75" s="60"/>
    </row>
    <row r="76" spans="1:19" ht="12.75">
      <c r="A76" s="10" t="s">
        <v>65</v>
      </c>
      <c r="B76" s="37">
        <f t="shared" si="5"/>
        <v>1156</v>
      </c>
      <c r="C76" s="37">
        <f t="shared" si="6"/>
        <v>222</v>
      </c>
      <c r="D76" s="42">
        <v>205</v>
      </c>
      <c r="E76" s="42">
        <v>17</v>
      </c>
      <c r="F76" s="37">
        <f t="shared" si="7"/>
        <v>316</v>
      </c>
      <c r="G76" s="42">
        <v>262</v>
      </c>
      <c r="H76" s="42">
        <v>29</v>
      </c>
      <c r="I76" s="42">
        <v>25</v>
      </c>
      <c r="J76" s="42">
        <v>21</v>
      </c>
      <c r="K76" s="37">
        <f t="shared" si="8"/>
        <v>212</v>
      </c>
      <c r="L76" s="42">
        <v>170</v>
      </c>
      <c r="M76" s="42">
        <v>42</v>
      </c>
      <c r="N76" s="37">
        <f t="shared" si="9"/>
        <v>174</v>
      </c>
      <c r="O76" s="42">
        <v>135</v>
      </c>
      <c r="P76" s="42">
        <v>39</v>
      </c>
      <c r="Q76" s="42">
        <v>0</v>
      </c>
      <c r="R76" s="62">
        <v>211</v>
      </c>
      <c r="S76" s="60"/>
    </row>
    <row r="77" spans="1:19" ht="12.75">
      <c r="A77" s="10" t="s">
        <v>66</v>
      </c>
      <c r="B77" s="37">
        <f t="shared" si="5"/>
        <v>732</v>
      </c>
      <c r="C77" s="37">
        <f t="shared" si="6"/>
        <v>138</v>
      </c>
      <c r="D77" s="42">
        <v>122</v>
      </c>
      <c r="E77" s="42">
        <v>16</v>
      </c>
      <c r="F77" s="37">
        <f t="shared" si="7"/>
        <v>180</v>
      </c>
      <c r="G77" s="42">
        <v>152</v>
      </c>
      <c r="H77" s="42">
        <v>14</v>
      </c>
      <c r="I77" s="42">
        <v>14</v>
      </c>
      <c r="J77" s="42">
        <v>27</v>
      </c>
      <c r="K77" s="37">
        <f t="shared" si="8"/>
        <v>156</v>
      </c>
      <c r="L77" s="42">
        <v>138</v>
      </c>
      <c r="M77" s="42">
        <v>18</v>
      </c>
      <c r="N77" s="37">
        <f t="shared" si="9"/>
        <v>153</v>
      </c>
      <c r="O77" s="42">
        <v>133</v>
      </c>
      <c r="P77" s="42">
        <v>20</v>
      </c>
      <c r="Q77" s="42">
        <v>0</v>
      </c>
      <c r="R77" s="62">
        <v>78</v>
      </c>
      <c r="S77" s="60"/>
    </row>
    <row r="78" spans="1:19" ht="12.75">
      <c r="A78" s="10" t="s">
        <v>67</v>
      </c>
      <c r="B78" s="37">
        <f t="shared" si="5"/>
        <v>1196</v>
      </c>
      <c r="C78" s="37">
        <f t="shared" si="6"/>
        <v>207</v>
      </c>
      <c r="D78" s="42">
        <v>194</v>
      </c>
      <c r="E78" s="42">
        <v>13</v>
      </c>
      <c r="F78" s="37">
        <f t="shared" si="7"/>
        <v>290</v>
      </c>
      <c r="G78" s="42">
        <v>246</v>
      </c>
      <c r="H78" s="42">
        <v>27</v>
      </c>
      <c r="I78" s="42">
        <v>17</v>
      </c>
      <c r="J78" s="42">
        <v>29</v>
      </c>
      <c r="K78" s="37">
        <f t="shared" si="8"/>
        <v>265</v>
      </c>
      <c r="L78" s="42">
        <v>223</v>
      </c>
      <c r="M78" s="42">
        <v>42</v>
      </c>
      <c r="N78" s="37">
        <f t="shared" si="9"/>
        <v>239</v>
      </c>
      <c r="O78" s="42">
        <v>201</v>
      </c>
      <c r="P78" s="42">
        <v>38</v>
      </c>
      <c r="Q78" s="42">
        <v>1</v>
      </c>
      <c r="R78" s="62">
        <v>165</v>
      </c>
      <c r="S78" s="60"/>
    </row>
    <row r="79" spans="1:19" ht="12.75">
      <c r="A79" s="10" t="s">
        <v>134</v>
      </c>
      <c r="B79" s="37">
        <f t="shared" si="5"/>
        <v>1490</v>
      </c>
      <c r="C79" s="37">
        <f t="shared" si="6"/>
        <v>204</v>
      </c>
      <c r="D79" s="42">
        <v>180</v>
      </c>
      <c r="E79" s="42">
        <v>24</v>
      </c>
      <c r="F79" s="37">
        <f t="shared" si="7"/>
        <v>318</v>
      </c>
      <c r="G79" s="42">
        <v>264</v>
      </c>
      <c r="H79" s="42">
        <v>27</v>
      </c>
      <c r="I79" s="42">
        <v>27</v>
      </c>
      <c r="J79" s="42">
        <v>28</v>
      </c>
      <c r="K79" s="37">
        <f t="shared" si="8"/>
        <v>385</v>
      </c>
      <c r="L79" s="42">
        <v>335</v>
      </c>
      <c r="M79" s="42">
        <v>50</v>
      </c>
      <c r="N79" s="37">
        <f t="shared" si="9"/>
        <v>344</v>
      </c>
      <c r="O79" s="42">
        <v>295</v>
      </c>
      <c r="P79" s="42">
        <v>49</v>
      </c>
      <c r="Q79" s="42">
        <v>0</v>
      </c>
      <c r="R79" s="62">
        <v>211</v>
      </c>
      <c r="S79" s="60"/>
    </row>
    <row r="80" spans="1:19" ht="12.75">
      <c r="A80" s="10" t="s">
        <v>68</v>
      </c>
      <c r="B80" s="37">
        <f t="shared" si="5"/>
        <v>1040</v>
      </c>
      <c r="C80" s="37">
        <f t="shared" si="6"/>
        <v>121</v>
      </c>
      <c r="D80" s="42">
        <v>111</v>
      </c>
      <c r="E80" s="42">
        <v>10</v>
      </c>
      <c r="F80" s="37">
        <f t="shared" si="7"/>
        <v>157</v>
      </c>
      <c r="G80" s="42">
        <v>134</v>
      </c>
      <c r="H80" s="42">
        <v>11</v>
      </c>
      <c r="I80" s="42">
        <v>12</v>
      </c>
      <c r="J80" s="42">
        <v>12</v>
      </c>
      <c r="K80" s="37">
        <f t="shared" si="8"/>
        <v>321</v>
      </c>
      <c r="L80" s="42">
        <v>287</v>
      </c>
      <c r="M80" s="42">
        <v>34</v>
      </c>
      <c r="N80" s="37">
        <f t="shared" si="9"/>
        <v>311</v>
      </c>
      <c r="O80" s="42">
        <v>278</v>
      </c>
      <c r="P80" s="42">
        <v>33</v>
      </c>
      <c r="Q80" s="42">
        <v>0</v>
      </c>
      <c r="R80" s="62">
        <v>118</v>
      </c>
      <c r="S80" s="60"/>
    </row>
    <row r="81" spans="1:19" ht="12.75">
      <c r="A81" s="10" t="s">
        <v>69</v>
      </c>
      <c r="B81" s="37">
        <f t="shared" si="5"/>
        <v>1236</v>
      </c>
      <c r="C81" s="37">
        <f t="shared" si="6"/>
        <v>177</v>
      </c>
      <c r="D81" s="42">
        <v>161</v>
      </c>
      <c r="E81" s="42">
        <v>16</v>
      </c>
      <c r="F81" s="37">
        <f t="shared" si="7"/>
        <v>244</v>
      </c>
      <c r="G81" s="42">
        <v>206</v>
      </c>
      <c r="H81" s="42">
        <v>17</v>
      </c>
      <c r="I81" s="42">
        <v>21</v>
      </c>
      <c r="J81" s="42">
        <v>11</v>
      </c>
      <c r="K81" s="37">
        <f t="shared" si="8"/>
        <v>344</v>
      </c>
      <c r="L81" s="42">
        <v>303</v>
      </c>
      <c r="M81" s="42">
        <v>41</v>
      </c>
      <c r="N81" s="37">
        <f t="shared" si="9"/>
        <v>309</v>
      </c>
      <c r="O81" s="42">
        <v>275</v>
      </c>
      <c r="P81" s="42">
        <v>34</v>
      </c>
      <c r="Q81" s="42">
        <v>0</v>
      </c>
      <c r="R81" s="62">
        <v>151</v>
      </c>
      <c r="S81" s="60"/>
    </row>
    <row r="82" spans="1:19" ht="12.75">
      <c r="A82" s="10" t="s">
        <v>70</v>
      </c>
      <c r="B82" s="37">
        <f t="shared" si="5"/>
        <v>1230</v>
      </c>
      <c r="C82" s="37">
        <f t="shared" si="6"/>
        <v>162</v>
      </c>
      <c r="D82" s="42">
        <v>147</v>
      </c>
      <c r="E82" s="42">
        <v>15</v>
      </c>
      <c r="F82" s="37">
        <f t="shared" si="7"/>
        <v>250</v>
      </c>
      <c r="G82" s="42">
        <v>205</v>
      </c>
      <c r="H82" s="42">
        <v>27</v>
      </c>
      <c r="I82" s="42">
        <v>18</v>
      </c>
      <c r="J82" s="42">
        <v>29</v>
      </c>
      <c r="K82" s="37">
        <f t="shared" si="8"/>
        <v>350</v>
      </c>
      <c r="L82" s="42">
        <v>296</v>
      </c>
      <c r="M82" s="42">
        <v>54</v>
      </c>
      <c r="N82" s="37">
        <f t="shared" si="9"/>
        <v>315</v>
      </c>
      <c r="O82" s="42">
        <v>264</v>
      </c>
      <c r="P82" s="42">
        <v>51</v>
      </c>
      <c r="Q82" s="42">
        <v>0</v>
      </c>
      <c r="R82" s="62">
        <v>124</v>
      </c>
      <c r="S82" s="60"/>
    </row>
    <row r="83" spans="1:19" ht="12.75">
      <c r="A83" s="10" t="s">
        <v>71</v>
      </c>
      <c r="B83" s="37">
        <f t="shared" si="5"/>
        <v>942</v>
      </c>
      <c r="C83" s="37">
        <f t="shared" si="6"/>
        <v>106</v>
      </c>
      <c r="D83" s="42">
        <v>93</v>
      </c>
      <c r="E83" s="42">
        <v>13</v>
      </c>
      <c r="F83" s="37">
        <f t="shared" si="7"/>
        <v>183</v>
      </c>
      <c r="G83" s="42">
        <v>138</v>
      </c>
      <c r="H83" s="42">
        <v>27</v>
      </c>
      <c r="I83" s="42">
        <v>18</v>
      </c>
      <c r="J83" s="42">
        <v>28</v>
      </c>
      <c r="K83" s="37">
        <f t="shared" si="8"/>
        <v>278</v>
      </c>
      <c r="L83" s="42">
        <v>231</v>
      </c>
      <c r="M83" s="42">
        <v>47</v>
      </c>
      <c r="N83" s="37">
        <f t="shared" si="9"/>
        <v>246</v>
      </c>
      <c r="O83" s="42">
        <v>211</v>
      </c>
      <c r="P83" s="42">
        <v>35</v>
      </c>
      <c r="Q83" s="42">
        <v>2</v>
      </c>
      <c r="R83" s="62">
        <v>99</v>
      </c>
      <c r="S83" s="60"/>
    </row>
    <row r="84" spans="1:19" ht="12.75">
      <c r="A84" s="10" t="s">
        <v>72</v>
      </c>
      <c r="B84" s="37">
        <f t="shared" si="5"/>
        <v>1084</v>
      </c>
      <c r="C84" s="37">
        <f t="shared" si="6"/>
        <v>108</v>
      </c>
      <c r="D84" s="42">
        <v>88</v>
      </c>
      <c r="E84" s="42">
        <v>20</v>
      </c>
      <c r="F84" s="37">
        <f t="shared" si="7"/>
        <v>179</v>
      </c>
      <c r="G84" s="42">
        <v>135</v>
      </c>
      <c r="H84" s="42">
        <v>21</v>
      </c>
      <c r="I84" s="42">
        <v>23</v>
      </c>
      <c r="J84" s="42">
        <v>26</v>
      </c>
      <c r="K84" s="37">
        <f t="shared" si="8"/>
        <v>324</v>
      </c>
      <c r="L84" s="42">
        <v>272</v>
      </c>
      <c r="M84" s="42">
        <v>52</v>
      </c>
      <c r="N84" s="37">
        <f t="shared" si="9"/>
        <v>312</v>
      </c>
      <c r="O84" s="42">
        <v>265</v>
      </c>
      <c r="P84" s="42">
        <v>47</v>
      </c>
      <c r="Q84" s="42">
        <v>0</v>
      </c>
      <c r="R84" s="62">
        <v>135</v>
      </c>
      <c r="S84" s="60"/>
    </row>
    <row r="85" spans="1:19" ht="12.75">
      <c r="A85" s="10" t="s">
        <v>73</v>
      </c>
      <c r="B85" s="37">
        <f t="shared" si="5"/>
        <v>1428</v>
      </c>
      <c r="C85" s="37">
        <f t="shared" si="6"/>
        <v>245</v>
      </c>
      <c r="D85" s="42">
        <v>210</v>
      </c>
      <c r="E85" s="42">
        <v>35</v>
      </c>
      <c r="F85" s="37">
        <f t="shared" si="7"/>
        <v>468</v>
      </c>
      <c r="G85" s="42">
        <v>378</v>
      </c>
      <c r="H85" s="42">
        <v>37</v>
      </c>
      <c r="I85" s="42">
        <v>53</v>
      </c>
      <c r="J85" s="42">
        <v>14</v>
      </c>
      <c r="K85" s="37">
        <f t="shared" si="8"/>
        <v>254</v>
      </c>
      <c r="L85" s="42">
        <v>215</v>
      </c>
      <c r="M85" s="42">
        <v>39</v>
      </c>
      <c r="N85" s="37">
        <f t="shared" si="9"/>
        <v>229</v>
      </c>
      <c r="O85" s="42">
        <v>198</v>
      </c>
      <c r="P85" s="42">
        <v>31</v>
      </c>
      <c r="Q85" s="42">
        <v>0</v>
      </c>
      <c r="R85" s="62">
        <v>218</v>
      </c>
      <c r="S85" s="60"/>
    </row>
    <row r="86" spans="1:19" ht="12.75">
      <c r="A86" s="10" t="s">
        <v>74</v>
      </c>
      <c r="B86" s="37">
        <f t="shared" si="5"/>
        <v>1136</v>
      </c>
      <c r="C86" s="37">
        <f t="shared" si="6"/>
        <v>261</v>
      </c>
      <c r="D86" s="42">
        <v>241</v>
      </c>
      <c r="E86" s="42">
        <v>20</v>
      </c>
      <c r="F86" s="37">
        <f t="shared" si="7"/>
        <v>402</v>
      </c>
      <c r="G86" s="42">
        <v>343</v>
      </c>
      <c r="H86" s="42">
        <v>36</v>
      </c>
      <c r="I86" s="42">
        <v>23</v>
      </c>
      <c r="J86" s="42">
        <v>31</v>
      </c>
      <c r="K86" s="37">
        <f t="shared" si="8"/>
        <v>160</v>
      </c>
      <c r="L86" s="42">
        <v>145</v>
      </c>
      <c r="M86" s="42">
        <v>15</v>
      </c>
      <c r="N86" s="37">
        <f t="shared" si="9"/>
        <v>126</v>
      </c>
      <c r="O86" s="42">
        <v>112</v>
      </c>
      <c r="P86" s="42">
        <v>14</v>
      </c>
      <c r="Q86" s="42">
        <v>0</v>
      </c>
      <c r="R86" s="62">
        <v>156</v>
      </c>
      <c r="S86" s="60"/>
    </row>
    <row r="87" spans="1:19" ht="12.75">
      <c r="A87" s="10" t="s">
        <v>75</v>
      </c>
      <c r="B87" s="37">
        <f t="shared" si="5"/>
        <v>1448</v>
      </c>
      <c r="C87" s="37">
        <f t="shared" si="6"/>
        <v>292</v>
      </c>
      <c r="D87" s="42">
        <v>264</v>
      </c>
      <c r="E87" s="42">
        <v>28</v>
      </c>
      <c r="F87" s="37">
        <f t="shared" si="7"/>
        <v>493</v>
      </c>
      <c r="G87" s="42">
        <v>402</v>
      </c>
      <c r="H87" s="42">
        <v>53</v>
      </c>
      <c r="I87" s="42">
        <v>38</v>
      </c>
      <c r="J87" s="42">
        <v>38</v>
      </c>
      <c r="K87" s="37">
        <f t="shared" si="8"/>
        <v>234</v>
      </c>
      <c r="L87" s="42">
        <v>197</v>
      </c>
      <c r="M87" s="42">
        <v>37</v>
      </c>
      <c r="N87" s="37">
        <f t="shared" si="9"/>
        <v>210</v>
      </c>
      <c r="O87" s="42">
        <v>179</v>
      </c>
      <c r="P87" s="42">
        <v>31</v>
      </c>
      <c r="Q87" s="42">
        <v>0</v>
      </c>
      <c r="R87" s="62">
        <v>181</v>
      </c>
      <c r="S87" s="60"/>
    </row>
    <row r="88" spans="1:19" ht="12.75">
      <c r="A88" s="10" t="s">
        <v>76</v>
      </c>
      <c r="B88" s="37">
        <f t="shared" si="5"/>
        <v>2128</v>
      </c>
      <c r="C88" s="37">
        <f t="shared" si="6"/>
        <v>477</v>
      </c>
      <c r="D88" s="42">
        <v>444</v>
      </c>
      <c r="E88" s="42">
        <v>33</v>
      </c>
      <c r="F88" s="37">
        <f t="shared" si="7"/>
        <v>781</v>
      </c>
      <c r="G88" s="42">
        <v>672</v>
      </c>
      <c r="H88" s="42">
        <v>63</v>
      </c>
      <c r="I88" s="42">
        <v>46</v>
      </c>
      <c r="J88" s="42">
        <v>46</v>
      </c>
      <c r="K88" s="37">
        <f t="shared" si="8"/>
        <v>261</v>
      </c>
      <c r="L88" s="42">
        <v>228</v>
      </c>
      <c r="M88" s="42">
        <v>33</v>
      </c>
      <c r="N88" s="37">
        <f t="shared" si="9"/>
        <v>219</v>
      </c>
      <c r="O88" s="42">
        <v>195</v>
      </c>
      <c r="P88" s="42">
        <v>24</v>
      </c>
      <c r="Q88" s="42">
        <v>0</v>
      </c>
      <c r="R88" s="62">
        <v>344</v>
      </c>
      <c r="S88" s="60"/>
    </row>
    <row r="89" spans="1:19" ht="12.75">
      <c r="A89" s="10" t="s">
        <v>77</v>
      </c>
      <c r="B89" s="37">
        <f t="shared" si="5"/>
        <v>1440</v>
      </c>
      <c r="C89" s="37">
        <f t="shared" si="6"/>
        <v>326</v>
      </c>
      <c r="D89" s="42">
        <v>304</v>
      </c>
      <c r="E89" s="42">
        <v>22</v>
      </c>
      <c r="F89" s="37">
        <f t="shared" si="7"/>
        <v>520</v>
      </c>
      <c r="G89" s="42">
        <v>436</v>
      </c>
      <c r="H89" s="42">
        <v>42</v>
      </c>
      <c r="I89" s="42">
        <v>42</v>
      </c>
      <c r="J89" s="42">
        <v>40</v>
      </c>
      <c r="K89" s="37">
        <f t="shared" si="8"/>
        <v>212</v>
      </c>
      <c r="L89" s="42">
        <v>169</v>
      </c>
      <c r="M89" s="42">
        <v>43</v>
      </c>
      <c r="N89" s="37">
        <f t="shared" si="9"/>
        <v>188</v>
      </c>
      <c r="O89" s="42">
        <v>153</v>
      </c>
      <c r="P89" s="42">
        <v>35</v>
      </c>
      <c r="Q89" s="42">
        <v>1</v>
      </c>
      <c r="R89" s="62">
        <v>153</v>
      </c>
      <c r="S89" s="60"/>
    </row>
    <row r="90" spans="1:19" ht="12.75">
      <c r="A90" s="10" t="s">
        <v>78</v>
      </c>
      <c r="B90" s="37">
        <f t="shared" si="5"/>
        <v>608</v>
      </c>
      <c r="C90" s="37">
        <f t="shared" si="6"/>
        <v>111</v>
      </c>
      <c r="D90" s="42">
        <v>93</v>
      </c>
      <c r="E90" s="42">
        <v>18</v>
      </c>
      <c r="F90" s="37">
        <f t="shared" si="7"/>
        <v>181</v>
      </c>
      <c r="G90" s="42">
        <v>136</v>
      </c>
      <c r="H90" s="42">
        <v>25</v>
      </c>
      <c r="I90" s="42">
        <v>20</v>
      </c>
      <c r="J90" s="42">
        <v>22</v>
      </c>
      <c r="K90" s="37">
        <f t="shared" si="8"/>
        <v>119</v>
      </c>
      <c r="L90" s="42">
        <v>103</v>
      </c>
      <c r="M90" s="42">
        <v>16</v>
      </c>
      <c r="N90" s="37">
        <f t="shared" si="9"/>
        <v>127</v>
      </c>
      <c r="O90" s="42">
        <v>112</v>
      </c>
      <c r="P90" s="42">
        <v>15</v>
      </c>
      <c r="Q90" s="42">
        <v>2</v>
      </c>
      <c r="R90" s="62">
        <v>46</v>
      </c>
      <c r="S90" s="60"/>
    </row>
    <row r="91" spans="1:19" ht="12.75">
      <c r="A91" s="10" t="s">
        <v>79</v>
      </c>
      <c r="B91" s="37">
        <f t="shared" si="5"/>
        <v>1536</v>
      </c>
      <c r="C91" s="37">
        <f t="shared" si="6"/>
        <v>255</v>
      </c>
      <c r="D91" s="42">
        <v>200</v>
      </c>
      <c r="E91" s="42">
        <v>55</v>
      </c>
      <c r="F91" s="37">
        <f t="shared" si="7"/>
        <v>439</v>
      </c>
      <c r="G91" s="42">
        <v>316</v>
      </c>
      <c r="H91" s="42">
        <v>56</v>
      </c>
      <c r="I91" s="42">
        <v>67</v>
      </c>
      <c r="J91" s="42">
        <v>48</v>
      </c>
      <c r="K91" s="37">
        <f t="shared" si="8"/>
        <v>349</v>
      </c>
      <c r="L91" s="42">
        <v>269</v>
      </c>
      <c r="M91" s="42">
        <v>80</v>
      </c>
      <c r="N91" s="37">
        <f t="shared" si="9"/>
        <v>306</v>
      </c>
      <c r="O91" s="42">
        <v>230</v>
      </c>
      <c r="P91" s="42">
        <v>76</v>
      </c>
      <c r="Q91" s="42">
        <v>0</v>
      </c>
      <c r="R91" s="62">
        <v>139</v>
      </c>
      <c r="S91" s="60"/>
    </row>
    <row r="92" spans="1:19" ht="12.75">
      <c r="A92" s="10" t="s">
        <v>80</v>
      </c>
      <c r="B92" s="37">
        <f t="shared" si="5"/>
        <v>1242</v>
      </c>
      <c r="C92" s="37">
        <f t="shared" si="6"/>
        <v>223</v>
      </c>
      <c r="D92" s="42">
        <v>195</v>
      </c>
      <c r="E92" s="42">
        <v>28</v>
      </c>
      <c r="F92" s="37">
        <f t="shared" si="7"/>
        <v>375</v>
      </c>
      <c r="G92" s="42">
        <v>300</v>
      </c>
      <c r="H92" s="42">
        <v>33</v>
      </c>
      <c r="I92" s="42">
        <v>42</v>
      </c>
      <c r="J92" s="42">
        <v>28</v>
      </c>
      <c r="K92" s="37">
        <f t="shared" si="8"/>
        <v>230</v>
      </c>
      <c r="L92" s="42">
        <v>181</v>
      </c>
      <c r="M92" s="42">
        <v>49</v>
      </c>
      <c r="N92" s="37">
        <f t="shared" si="9"/>
        <v>220</v>
      </c>
      <c r="O92" s="42">
        <v>172</v>
      </c>
      <c r="P92" s="42">
        <v>48</v>
      </c>
      <c r="Q92" s="42">
        <v>0</v>
      </c>
      <c r="R92" s="62">
        <v>166</v>
      </c>
      <c r="S92" s="60"/>
    </row>
    <row r="93" spans="1:19" ht="12.75">
      <c r="A93" s="10" t="s">
        <v>81</v>
      </c>
      <c r="B93" s="37">
        <f t="shared" si="5"/>
        <v>1160</v>
      </c>
      <c r="C93" s="37">
        <f t="shared" si="6"/>
        <v>168</v>
      </c>
      <c r="D93" s="42">
        <v>147</v>
      </c>
      <c r="E93" s="42">
        <v>21</v>
      </c>
      <c r="F93" s="37">
        <f t="shared" si="7"/>
        <v>294</v>
      </c>
      <c r="G93" s="42">
        <v>249</v>
      </c>
      <c r="H93" s="42">
        <v>23</v>
      </c>
      <c r="I93" s="42">
        <v>22</v>
      </c>
      <c r="J93" s="42">
        <v>24</v>
      </c>
      <c r="K93" s="37">
        <f t="shared" si="8"/>
        <v>283</v>
      </c>
      <c r="L93" s="42">
        <v>214</v>
      </c>
      <c r="M93" s="42">
        <v>69</v>
      </c>
      <c r="N93" s="37">
        <f t="shared" si="9"/>
        <v>244</v>
      </c>
      <c r="O93" s="42">
        <v>181</v>
      </c>
      <c r="P93" s="42">
        <v>63</v>
      </c>
      <c r="Q93" s="42">
        <v>0</v>
      </c>
      <c r="R93" s="62">
        <v>147</v>
      </c>
      <c r="S93" s="60"/>
    </row>
    <row r="94" spans="1:19" ht="12.75">
      <c r="A94" s="10" t="s">
        <v>82</v>
      </c>
      <c r="B94" s="37">
        <f t="shared" si="5"/>
        <v>990</v>
      </c>
      <c r="C94" s="37">
        <f t="shared" si="6"/>
        <v>128</v>
      </c>
      <c r="D94" s="42">
        <v>116</v>
      </c>
      <c r="E94" s="42">
        <v>12</v>
      </c>
      <c r="F94" s="37">
        <f t="shared" si="7"/>
        <v>222</v>
      </c>
      <c r="G94" s="42">
        <v>190</v>
      </c>
      <c r="H94" s="42">
        <v>19</v>
      </c>
      <c r="I94" s="42">
        <v>13</v>
      </c>
      <c r="J94" s="42">
        <v>18</v>
      </c>
      <c r="K94" s="37">
        <f t="shared" si="8"/>
        <v>258</v>
      </c>
      <c r="L94" s="42">
        <v>202</v>
      </c>
      <c r="M94" s="42">
        <v>56</v>
      </c>
      <c r="N94" s="37">
        <f t="shared" si="9"/>
        <v>258</v>
      </c>
      <c r="O94" s="42">
        <v>201</v>
      </c>
      <c r="P94" s="42">
        <v>57</v>
      </c>
      <c r="Q94" s="42">
        <v>2</v>
      </c>
      <c r="R94" s="62">
        <v>104</v>
      </c>
      <c r="S94" s="60"/>
    </row>
    <row r="95" spans="1:19" ht="12.75">
      <c r="A95" s="10" t="s">
        <v>83</v>
      </c>
      <c r="B95" s="37">
        <f t="shared" si="5"/>
        <v>1034</v>
      </c>
      <c r="C95" s="37">
        <f t="shared" si="6"/>
        <v>178</v>
      </c>
      <c r="D95" s="42">
        <v>156</v>
      </c>
      <c r="E95" s="42">
        <v>22</v>
      </c>
      <c r="F95" s="37">
        <f t="shared" si="7"/>
        <v>270</v>
      </c>
      <c r="G95" s="42">
        <v>208</v>
      </c>
      <c r="H95" s="42">
        <v>33</v>
      </c>
      <c r="I95" s="42">
        <v>29</v>
      </c>
      <c r="J95" s="42">
        <v>31</v>
      </c>
      <c r="K95" s="37">
        <f t="shared" si="8"/>
        <v>222</v>
      </c>
      <c r="L95" s="42">
        <v>188</v>
      </c>
      <c r="M95" s="42">
        <v>34</v>
      </c>
      <c r="N95" s="37">
        <f t="shared" si="9"/>
        <v>193</v>
      </c>
      <c r="O95" s="42">
        <v>161</v>
      </c>
      <c r="P95" s="42">
        <v>32</v>
      </c>
      <c r="Q95" s="42">
        <v>3</v>
      </c>
      <c r="R95" s="62">
        <v>137</v>
      </c>
      <c r="S95" s="60"/>
    </row>
    <row r="96" spans="1:19" ht="12.75">
      <c r="A96" s="10" t="s">
        <v>84</v>
      </c>
      <c r="B96" s="37">
        <f t="shared" si="5"/>
        <v>986</v>
      </c>
      <c r="C96" s="37">
        <f t="shared" si="6"/>
        <v>157</v>
      </c>
      <c r="D96" s="42">
        <v>140</v>
      </c>
      <c r="E96" s="42">
        <v>17</v>
      </c>
      <c r="F96" s="37">
        <f t="shared" si="7"/>
        <v>188</v>
      </c>
      <c r="G96" s="42">
        <v>143</v>
      </c>
      <c r="H96" s="42">
        <v>23</v>
      </c>
      <c r="I96" s="42">
        <v>22</v>
      </c>
      <c r="J96" s="42">
        <v>39</v>
      </c>
      <c r="K96" s="37">
        <f t="shared" si="8"/>
        <v>238</v>
      </c>
      <c r="L96" s="42">
        <v>209</v>
      </c>
      <c r="M96" s="42">
        <v>29</v>
      </c>
      <c r="N96" s="37">
        <f t="shared" si="9"/>
        <v>249</v>
      </c>
      <c r="O96" s="42">
        <v>225</v>
      </c>
      <c r="P96" s="42">
        <v>24</v>
      </c>
      <c r="Q96" s="42">
        <v>0</v>
      </c>
      <c r="R96" s="62">
        <v>115</v>
      </c>
      <c r="S96" s="60"/>
    </row>
    <row r="97" spans="1:19" ht="12.75">
      <c r="A97" s="10" t="s">
        <v>85</v>
      </c>
      <c r="B97" s="37">
        <f t="shared" si="5"/>
        <v>1044</v>
      </c>
      <c r="C97" s="37">
        <f t="shared" si="6"/>
        <v>123</v>
      </c>
      <c r="D97" s="42">
        <v>102</v>
      </c>
      <c r="E97" s="42">
        <v>21</v>
      </c>
      <c r="F97" s="37">
        <f t="shared" si="7"/>
        <v>171</v>
      </c>
      <c r="G97" s="42">
        <v>125</v>
      </c>
      <c r="H97" s="42">
        <v>27</v>
      </c>
      <c r="I97" s="42">
        <v>19</v>
      </c>
      <c r="J97" s="42">
        <v>47</v>
      </c>
      <c r="K97" s="37">
        <f t="shared" si="8"/>
        <v>292</v>
      </c>
      <c r="L97" s="42">
        <v>249</v>
      </c>
      <c r="M97" s="42">
        <v>43</v>
      </c>
      <c r="N97" s="37">
        <f t="shared" si="9"/>
        <v>290</v>
      </c>
      <c r="O97" s="42">
        <v>238</v>
      </c>
      <c r="P97" s="42">
        <v>52</v>
      </c>
      <c r="Q97" s="42">
        <v>0</v>
      </c>
      <c r="R97" s="62">
        <v>121</v>
      </c>
      <c r="S97" s="60"/>
    </row>
    <row r="98" spans="1:19" ht="12.75">
      <c r="A98" s="10" t="s">
        <v>86</v>
      </c>
      <c r="B98" s="37">
        <f t="shared" si="5"/>
        <v>1050</v>
      </c>
      <c r="C98" s="37">
        <f t="shared" si="6"/>
        <v>145</v>
      </c>
      <c r="D98" s="42">
        <v>134</v>
      </c>
      <c r="E98" s="42">
        <v>11</v>
      </c>
      <c r="F98" s="37">
        <f t="shared" si="7"/>
        <v>233</v>
      </c>
      <c r="G98" s="42">
        <v>193</v>
      </c>
      <c r="H98" s="42">
        <v>20</v>
      </c>
      <c r="I98" s="42">
        <v>20</v>
      </c>
      <c r="J98" s="42">
        <v>27</v>
      </c>
      <c r="K98" s="37">
        <f t="shared" si="8"/>
        <v>242</v>
      </c>
      <c r="L98" s="42">
        <v>188</v>
      </c>
      <c r="M98" s="42">
        <v>54</v>
      </c>
      <c r="N98" s="37">
        <f t="shared" si="9"/>
        <v>240</v>
      </c>
      <c r="O98" s="42">
        <v>189</v>
      </c>
      <c r="P98" s="42">
        <v>51</v>
      </c>
      <c r="Q98" s="42">
        <v>0</v>
      </c>
      <c r="R98" s="62">
        <v>163</v>
      </c>
      <c r="S98" s="60"/>
    </row>
    <row r="99" spans="1:19" ht="12.75">
      <c r="A99" s="10" t="s">
        <v>87</v>
      </c>
      <c r="B99" s="37">
        <f t="shared" si="5"/>
        <v>1712</v>
      </c>
      <c r="C99" s="37">
        <f t="shared" si="6"/>
        <v>273</v>
      </c>
      <c r="D99" s="42">
        <v>245</v>
      </c>
      <c r="E99" s="42">
        <v>28</v>
      </c>
      <c r="F99" s="37">
        <f t="shared" si="7"/>
        <v>452</v>
      </c>
      <c r="G99" s="42">
        <v>373</v>
      </c>
      <c r="H99" s="42">
        <v>40</v>
      </c>
      <c r="I99" s="42">
        <v>39</v>
      </c>
      <c r="J99" s="42">
        <v>35</v>
      </c>
      <c r="K99" s="37">
        <f t="shared" si="8"/>
        <v>400</v>
      </c>
      <c r="L99" s="42">
        <v>332</v>
      </c>
      <c r="M99" s="42">
        <v>68</v>
      </c>
      <c r="N99" s="37">
        <f t="shared" si="9"/>
        <v>338</v>
      </c>
      <c r="O99" s="42">
        <v>278</v>
      </c>
      <c r="P99" s="42">
        <v>60</v>
      </c>
      <c r="Q99" s="42">
        <v>0</v>
      </c>
      <c r="R99" s="62">
        <v>214</v>
      </c>
      <c r="S99" s="60"/>
    </row>
    <row r="100" spans="1:19" ht="12.75">
      <c r="A100" s="10" t="s">
        <v>88</v>
      </c>
      <c r="B100" s="37">
        <f t="shared" si="5"/>
        <v>528</v>
      </c>
      <c r="C100" s="37">
        <f t="shared" si="6"/>
        <v>48</v>
      </c>
      <c r="D100" s="42">
        <v>38</v>
      </c>
      <c r="E100" s="42">
        <v>10</v>
      </c>
      <c r="F100" s="37">
        <f t="shared" si="7"/>
        <v>80</v>
      </c>
      <c r="G100" s="42">
        <v>63</v>
      </c>
      <c r="H100" s="42">
        <v>7</v>
      </c>
      <c r="I100" s="42">
        <v>10</v>
      </c>
      <c r="J100" s="42">
        <v>11</v>
      </c>
      <c r="K100" s="37">
        <f t="shared" si="8"/>
        <v>171</v>
      </c>
      <c r="L100" s="42">
        <v>144</v>
      </c>
      <c r="M100" s="42">
        <v>27</v>
      </c>
      <c r="N100" s="37">
        <f t="shared" si="9"/>
        <v>164</v>
      </c>
      <c r="O100" s="42">
        <v>139</v>
      </c>
      <c r="P100" s="42">
        <v>25</v>
      </c>
      <c r="Q100" s="42">
        <v>0</v>
      </c>
      <c r="R100" s="62">
        <v>54</v>
      </c>
      <c r="S100" s="60"/>
    </row>
    <row r="101" spans="1:19" ht="12.75">
      <c r="A101" s="10" t="s">
        <v>138</v>
      </c>
      <c r="B101" s="37">
        <f t="shared" si="5"/>
        <v>668</v>
      </c>
      <c r="C101" s="37">
        <f t="shared" si="6"/>
        <v>78</v>
      </c>
      <c r="D101" s="42">
        <v>70</v>
      </c>
      <c r="E101" s="42">
        <v>8</v>
      </c>
      <c r="F101" s="37">
        <f t="shared" si="7"/>
        <v>124</v>
      </c>
      <c r="G101" s="42">
        <v>101</v>
      </c>
      <c r="H101" s="42">
        <v>17</v>
      </c>
      <c r="I101" s="42">
        <v>6</v>
      </c>
      <c r="J101" s="42">
        <v>23</v>
      </c>
      <c r="K101" s="37">
        <f t="shared" si="8"/>
        <v>184</v>
      </c>
      <c r="L101" s="42">
        <v>155</v>
      </c>
      <c r="M101" s="42">
        <v>29</v>
      </c>
      <c r="N101" s="37">
        <f t="shared" si="9"/>
        <v>176</v>
      </c>
      <c r="O101" s="42">
        <v>138</v>
      </c>
      <c r="P101" s="42">
        <v>38</v>
      </c>
      <c r="Q101" s="42">
        <v>0</v>
      </c>
      <c r="R101" s="62">
        <v>83</v>
      </c>
      <c r="S101" s="60"/>
    </row>
    <row r="102" spans="1:19" ht="12.75">
      <c r="A102" s="10" t="s">
        <v>89</v>
      </c>
      <c r="B102" s="37">
        <f t="shared" si="5"/>
        <v>1158</v>
      </c>
      <c r="C102" s="37">
        <f t="shared" si="6"/>
        <v>145</v>
      </c>
      <c r="D102" s="42">
        <v>123</v>
      </c>
      <c r="E102" s="42">
        <v>22</v>
      </c>
      <c r="F102" s="37">
        <f t="shared" si="7"/>
        <v>224</v>
      </c>
      <c r="G102" s="42">
        <v>170</v>
      </c>
      <c r="H102" s="42">
        <v>31</v>
      </c>
      <c r="I102" s="42">
        <v>23</v>
      </c>
      <c r="J102" s="42">
        <v>26</v>
      </c>
      <c r="K102" s="37">
        <f t="shared" si="8"/>
        <v>323</v>
      </c>
      <c r="L102" s="42">
        <v>270</v>
      </c>
      <c r="M102" s="42">
        <v>53</v>
      </c>
      <c r="N102" s="37">
        <f t="shared" si="9"/>
        <v>297</v>
      </c>
      <c r="O102" s="42">
        <v>244</v>
      </c>
      <c r="P102" s="42">
        <v>53</v>
      </c>
      <c r="Q102" s="42">
        <v>0</v>
      </c>
      <c r="R102" s="62">
        <v>143</v>
      </c>
      <c r="S102" s="60"/>
    </row>
    <row r="103" spans="1:19" ht="12.75">
      <c r="A103" s="10" t="s">
        <v>90</v>
      </c>
      <c r="B103" s="37">
        <f t="shared" si="5"/>
        <v>848</v>
      </c>
      <c r="C103" s="37">
        <f t="shared" si="6"/>
        <v>147</v>
      </c>
      <c r="D103" s="42">
        <v>134</v>
      </c>
      <c r="E103" s="42">
        <v>13</v>
      </c>
      <c r="F103" s="37">
        <f t="shared" si="7"/>
        <v>222</v>
      </c>
      <c r="G103" s="42">
        <v>185</v>
      </c>
      <c r="H103" s="42">
        <v>20</v>
      </c>
      <c r="I103" s="42">
        <v>17</v>
      </c>
      <c r="J103" s="42">
        <v>20</v>
      </c>
      <c r="K103" s="37">
        <f t="shared" si="8"/>
        <v>204</v>
      </c>
      <c r="L103" s="42">
        <v>175</v>
      </c>
      <c r="M103" s="42">
        <v>29</v>
      </c>
      <c r="N103" s="37">
        <f t="shared" si="9"/>
        <v>174</v>
      </c>
      <c r="O103" s="42">
        <v>149</v>
      </c>
      <c r="P103" s="42">
        <v>25</v>
      </c>
      <c r="Q103" s="42">
        <v>0</v>
      </c>
      <c r="R103" s="62">
        <v>81</v>
      </c>
      <c r="S103" s="60"/>
    </row>
    <row r="104" spans="1:19" ht="12.75">
      <c r="A104" s="10" t="s">
        <v>91</v>
      </c>
      <c r="B104" s="37">
        <f t="shared" si="5"/>
        <v>956</v>
      </c>
      <c r="C104" s="37">
        <f t="shared" si="6"/>
        <v>136</v>
      </c>
      <c r="D104" s="42">
        <v>128</v>
      </c>
      <c r="E104" s="42">
        <v>8</v>
      </c>
      <c r="F104" s="37">
        <f t="shared" si="7"/>
        <v>185</v>
      </c>
      <c r="G104" s="42">
        <v>160</v>
      </c>
      <c r="H104" s="42">
        <v>15</v>
      </c>
      <c r="I104" s="42">
        <v>10</v>
      </c>
      <c r="J104" s="42">
        <v>25</v>
      </c>
      <c r="K104" s="37">
        <f t="shared" si="8"/>
        <v>247</v>
      </c>
      <c r="L104" s="42">
        <v>208</v>
      </c>
      <c r="M104" s="42">
        <v>39</v>
      </c>
      <c r="N104" s="37">
        <f t="shared" si="9"/>
        <v>244</v>
      </c>
      <c r="O104" s="42">
        <v>200</v>
      </c>
      <c r="P104" s="42">
        <v>44</v>
      </c>
      <c r="Q104" s="42">
        <v>0</v>
      </c>
      <c r="R104" s="62">
        <v>119</v>
      </c>
      <c r="S104" s="60"/>
    </row>
    <row r="105" spans="1:19" ht="12.75">
      <c r="A105" s="10" t="s">
        <v>92</v>
      </c>
      <c r="B105" s="37">
        <f t="shared" si="5"/>
        <v>1546</v>
      </c>
      <c r="C105" s="37">
        <f t="shared" si="6"/>
        <v>273</v>
      </c>
      <c r="D105" s="42">
        <v>229</v>
      </c>
      <c r="E105" s="42">
        <v>44</v>
      </c>
      <c r="F105" s="37">
        <f t="shared" si="7"/>
        <v>385</v>
      </c>
      <c r="G105" s="42">
        <v>308</v>
      </c>
      <c r="H105" s="42">
        <v>31</v>
      </c>
      <c r="I105" s="42">
        <v>46</v>
      </c>
      <c r="J105" s="42">
        <v>36</v>
      </c>
      <c r="K105" s="37">
        <f t="shared" si="8"/>
        <v>343</v>
      </c>
      <c r="L105" s="42">
        <v>277</v>
      </c>
      <c r="M105" s="42">
        <v>66</v>
      </c>
      <c r="N105" s="37">
        <f t="shared" si="9"/>
        <v>322</v>
      </c>
      <c r="O105" s="42">
        <v>270</v>
      </c>
      <c r="P105" s="42">
        <v>52</v>
      </c>
      <c r="Q105" s="42">
        <v>0</v>
      </c>
      <c r="R105" s="62">
        <v>187</v>
      </c>
      <c r="S105" s="60"/>
    </row>
    <row r="106" spans="1:18" ht="12.75">
      <c r="A106" s="10" t="s">
        <v>93</v>
      </c>
      <c r="B106" s="37">
        <f t="shared" si="5"/>
        <v>1532</v>
      </c>
      <c r="C106" s="37">
        <f t="shared" si="6"/>
        <v>223</v>
      </c>
      <c r="D106" s="42">
        <v>195</v>
      </c>
      <c r="E106" s="42">
        <v>28</v>
      </c>
      <c r="F106" s="37">
        <f t="shared" si="7"/>
        <v>323</v>
      </c>
      <c r="G106" s="42">
        <v>265</v>
      </c>
      <c r="H106" s="42">
        <v>26</v>
      </c>
      <c r="I106" s="42">
        <v>32</v>
      </c>
      <c r="J106" s="42">
        <v>38</v>
      </c>
      <c r="K106" s="37">
        <f t="shared" si="8"/>
        <v>375</v>
      </c>
      <c r="L106" s="42">
        <v>316</v>
      </c>
      <c r="M106" s="42">
        <v>59</v>
      </c>
      <c r="N106" s="37">
        <f t="shared" si="9"/>
        <v>338</v>
      </c>
      <c r="O106" s="42">
        <v>275</v>
      </c>
      <c r="P106" s="42">
        <v>63</v>
      </c>
      <c r="Q106" s="42">
        <v>0</v>
      </c>
      <c r="R106" s="62">
        <v>235</v>
      </c>
    </row>
    <row r="107" spans="1:18" ht="12.75">
      <c r="A107" s="10" t="s">
        <v>94</v>
      </c>
      <c r="B107" s="37">
        <f t="shared" si="5"/>
        <v>1712</v>
      </c>
      <c r="C107" s="37">
        <f t="shared" si="6"/>
        <v>233</v>
      </c>
      <c r="D107" s="42">
        <v>211</v>
      </c>
      <c r="E107" s="42">
        <v>22</v>
      </c>
      <c r="F107" s="37">
        <f t="shared" si="7"/>
        <v>368</v>
      </c>
      <c r="G107" s="42">
        <v>312</v>
      </c>
      <c r="H107" s="42">
        <v>28</v>
      </c>
      <c r="I107" s="42">
        <v>28</v>
      </c>
      <c r="J107" s="42">
        <v>24</v>
      </c>
      <c r="K107" s="37">
        <f t="shared" si="8"/>
        <v>439</v>
      </c>
      <c r="L107" s="42">
        <v>381</v>
      </c>
      <c r="M107" s="42">
        <v>58</v>
      </c>
      <c r="N107" s="37">
        <f t="shared" si="9"/>
        <v>417</v>
      </c>
      <c r="O107" s="42">
        <v>359</v>
      </c>
      <c r="P107" s="42">
        <v>58</v>
      </c>
      <c r="Q107" s="42">
        <v>0</v>
      </c>
      <c r="R107" s="62">
        <v>231</v>
      </c>
    </row>
    <row r="108" spans="1:18" ht="12.75">
      <c r="A108" s="11" t="s">
        <v>109</v>
      </c>
      <c r="B108" s="41">
        <f aca="true" t="shared" si="10" ref="B108:R108">SUM(B3:B107)</f>
        <v>109324</v>
      </c>
      <c r="C108" s="41">
        <f t="shared" si="10"/>
        <v>17632</v>
      </c>
      <c r="D108" s="37">
        <f t="shared" si="10"/>
        <v>15642</v>
      </c>
      <c r="E108" s="37">
        <f t="shared" si="10"/>
        <v>1990</v>
      </c>
      <c r="F108" s="37">
        <f t="shared" si="10"/>
        <v>26899</v>
      </c>
      <c r="G108" s="37">
        <f t="shared" si="10"/>
        <v>21983</v>
      </c>
      <c r="H108" s="37">
        <f t="shared" si="10"/>
        <v>2579</v>
      </c>
      <c r="I108" s="37">
        <f t="shared" si="10"/>
        <v>2337</v>
      </c>
      <c r="J108" s="37">
        <f t="shared" si="10"/>
        <v>2589</v>
      </c>
      <c r="K108" s="37">
        <f t="shared" si="10"/>
        <v>25275</v>
      </c>
      <c r="L108" s="37">
        <f t="shared" si="10"/>
        <v>21309</v>
      </c>
      <c r="M108" s="37">
        <f t="shared" si="10"/>
        <v>3966</v>
      </c>
      <c r="N108" s="37">
        <f t="shared" si="10"/>
        <v>23116</v>
      </c>
      <c r="O108" s="37">
        <f t="shared" si="10"/>
        <v>19386</v>
      </c>
      <c r="P108" s="37">
        <f t="shared" si="10"/>
        <v>3730</v>
      </c>
      <c r="Q108" s="37">
        <f t="shared" si="10"/>
        <v>64</v>
      </c>
      <c r="R108" s="41">
        <f t="shared" si="10"/>
        <v>13749</v>
      </c>
    </row>
  </sheetData>
  <sheetProtection/>
  <printOptions/>
  <pageMargins left="0.2" right="0.2" top="0.75" bottom="0.75" header="0.3" footer="0.3"/>
  <pageSetup horizontalDpi="600" verticalDpi="600" orientation="portrait" paperSize="5" r:id="rId1"/>
  <headerFooter>
    <oddHeader xml:space="preserve">&amp;C&amp;"Arial,Bold"Chautauqua County Board of Elections
General Election November 8, 2016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0.421875" style="3" bestFit="1" customWidth="1"/>
    <col min="2" max="3" width="6.7109375" style="28" customWidth="1"/>
    <col min="4" max="5" width="6.7109375" style="3" customWidth="1"/>
    <col min="6" max="6" width="6.7109375" style="28" customWidth="1"/>
    <col min="7" max="10" width="6.7109375" style="3" customWidth="1"/>
    <col min="11" max="11" width="5.00390625" style="3" customWidth="1"/>
    <col min="12" max="13" width="7.140625" style="0" customWidth="1"/>
    <col min="14" max="14" width="10.8515625" style="0" bestFit="1" customWidth="1"/>
    <col min="15" max="15" width="14.7109375" style="0" bestFit="1" customWidth="1"/>
    <col min="17" max="16384" width="9.140625" style="3" customWidth="1"/>
  </cols>
  <sheetData>
    <row r="1" spans="1:16" s="1" customFormat="1" ht="60.75" customHeight="1">
      <c r="A1" s="5" t="s">
        <v>112</v>
      </c>
      <c r="B1" s="6" t="s">
        <v>100</v>
      </c>
      <c r="C1" s="20" t="s">
        <v>148</v>
      </c>
      <c r="D1" s="20" t="s">
        <v>148</v>
      </c>
      <c r="E1" s="20" t="s">
        <v>148</v>
      </c>
      <c r="F1" s="20" t="s">
        <v>110</v>
      </c>
      <c r="G1" s="20" t="s">
        <v>110</v>
      </c>
      <c r="H1" s="20" t="s">
        <v>110</v>
      </c>
      <c r="I1" s="20" t="s">
        <v>110</v>
      </c>
      <c r="J1" s="20" t="s">
        <v>110</v>
      </c>
      <c r="K1" s="20" t="s">
        <v>127</v>
      </c>
      <c r="L1" s="20" t="s">
        <v>101</v>
      </c>
      <c r="M1"/>
      <c r="N1"/>
      <c r="O1"/>
      <c r="P1"/>
    </row>
    <row r="2" spans="1:12" ht="13.5" customHeight="1">
      <c r="A2" s="16" t="s">
        <v>107</v>
      </c>
      <c r="B2" s="13"/>
      <c r="C2" s="12" t="s">
        <v>0</v>
      </c>
      <c r="D2" s="15" t="s">
        <v>95</v>
      </c>
      <c r="E2" s="15" t="s">
        <v>96</v>
      </c>
      <c r="F2" s="12" t="s">
        <v>0</v>
      </c>
      <c r="G2" s="15" t="s">
        <v>106</v>
      </c>
      <c r="H2" s="15" t="s">
        <v>98</v>
      </c>
      <c r="I2" s="15" t="s">
        <v>104</v>
      </c>
      <c r="J2" s="15" t="s">
        <v>145</v>
      </c>
      <c r="K2" s="21" t="s">
        <v>122</v>
      </c>
      <c r="L2" s="61"/>
    </row>
    <row r="3" spans="1:14" ht="13.5" customHeight="1">
      <c r="A3" s="10" t="s">
        <v>1</v>
      </c>
      <c r="B3" s="29">
        <f>SUM(C3+F3+K3+L3)</f>
        <v>566</v>
      </c>
      <c r="C3" s="29">
        <f>SUM(D3+E3)</f>
        <v>200</v>
      </c>
      <c r="D3" s="33">
        <v>161</v>
      </c>
      <c r="E3" s="33">
        <v>39</v>
      </c>
      <c r="F3" s="29">
        <f>SUM(G3+H3+I3+J3)</f>
        <v>337</v>
      </c>
      <c r="G3" s="33">
        <v>258</v>
      </c>
      <c r="H3" s="33">
        <v>60</v>
      </c>
      <c r="I3" s="33">
        <v>16</v>
      </c>
      <c r="J3" s="33">
        <v>3</v>
      </c>
      <c r="K3" s="33">
        <v>0</v>
      </c>
      <c r="L3" s="63">
        <v>29</v>
      </c>
      <c r="N3" s="60"/>
    </row>
    <row r="4" spans="1:14" ht="13.5" customHeight="1">
      <c r="A4" s="10" t="s">
        <v>2</v>
      </c>
      <c r="B4" s="29">
        <f aca="true" t="shared" si="0" ref="B4:B67">SUM(C4+F4+K4+L4)</f>
        <v>1108</v>
      </c>
      <c r="C4" s="29">
        <f aca="true" t="shared" si="1" ref="C4:C67">SUM(D4+E4)</f>
        <v>369</v>
      </c>
      <c r="D4" s="33">
        <v>339</v>
      </c>
      <c r="E4" s="33">
        <v>30</v>
      </c>
      <c r="F4" s="29">
        <f aca="true" t="shared" si="2" ref="F4:F67">SUM(G4+H4+I4+J4)</f>
        <v>687</v>
      </c>
      <c r="G4" s="33">
        <v>576</v>
      </c>
      <c r="H4" s="33">
        <v>79</v>
      </c>
      <c r="I4" s="33">
        <v>30</v>
      </c>
      <c r="J4" s="33">
        <v>2</v>
      </c>
      <c r="K4" s="33">
        <v>0</v>
      </c>
      <c r="L4" s="63">
        <v>52</v>
      </c>
      <c r="N4" s="60"/>
    </row>
    <row r="5" spans="1:14" ht="13.5" customHeight="1">
      <c r="A5" s="10" t="s">
        <v>3</v>
      </c>
      <c r="B5" s="29">
        <f t="shared" si="0"/>
        <v>839</v>
      </c>
      <c r="C5" s="29">
        <f t="shared" si="1"/>
        <v>327</v>
      </c>
      <c r="D5" s="33">
        <v>303</v>
      </c>
      <c r="E5" s="33">
        <v>24</v>
      </c>
      <c r="F5" s="29">
        <f t="shared" si="2"/>
        <v>477</v>
      </c>
      <c r="G5" s="33">
        <v>413</v>
      </c>
      <c r="H5" s="33">
        <v>42</v>
      </c>
      <c r="I5" s="33">
        <v>20</v>
      </c>
      <c r="J5" s="33">
        <v>2</v>
      </c>
      <c r="K5" s="33">
        <v>0</v>
      </c>
      <c r="L5" s="63">
        <v>35</v>
      </c>
      <c r="N5" s="60"/>
    </row>
    <row r="6" spans="1:14" ht="13.5" customHeight="1">
      <c r="A6" s="10" t="s">
        <v>4</v>
      </c>
      <c r="B6" s="29">
        <f t="shared" si="0"/>
        <v>733</v>
      </c>
      <c r="C6" s="29">
        <f t="shared" si="1"/>
        <v>296</v>
      </c>
      <c r="D6" s="33">
        <v>277</v>
      </c>
      <c r="E6" s="33">
        <v>19</v>
      </c>
      <c r="F6" s="29">
        <f t="shared" si="2"/>
        <v>408</v>
      </c>
      <c r="G6" s="33">
        <v>350</v>
      </c>
      <c r="H6" s="33">
        <v>38</v>
      </c>
      <c r="I6" s="33">
        <v>19</v>
      </c>
      <c r="J6" s="33">
        <v>1</v>
      </c>
      <c r="K6" s="33">
        <v>1</v>
      </c>
      <c r="L6" s="63">
        <v>28</v>
      </c>
      <c r="N6" s="60"/>
    </row>
    <row r="7" spans="1:14" ht="13.5" customHeight="1">
      <c r="A7" s="10" t="s">
        <v>5</v>
      </c>
      <c r="B7" s="29">
        <f t="shared" si="0"/>
        <v>534</v>
      </c>
      <c r="C7" s="29">
        <f t="shared" si="1"/>
        <v>185</v>
      </c>
      <c r="D7" s="33">
        <v>172</v>
      </c>
      <c r="E7" s="33">
        <v>13</v>
      </c>
      <c r="F7" s="29">
        <f t="shared" si="2"/>
        <v>326</v>
      </c>
      <c r="G7" s="33">
        <v>266</v>
      </c>
      <c r="H7" s="33">
        <v>44</v>
      </c>
      <c r="I7" s="33">
        <v>16</v>
      </c>
      <c r="J7" s="33">
        <v>0</v>
      </c>
      <c r="K7" s="33">
        <v>0</v>
      </c>
      <c r="L7" s="63">
        <v>23</v>
      </c>
      <c r="N7" s="60"/>
    </row>
    <row r="8" spans="1:14" ht="13.5" customHeight="1">
      <c r="A8" s="10" t="s">
        <v>6</v>
      </c>
      <c r="B8" s="29">
        <f t="shared" si="0"/>
        <v>657</v>
      </c>
      <c r="C8" s="29">
        <f t="shared" si="1"/>
        <v>167</v>
      </c>
      <c r="D8" s="33">
        <v>149</v>
      </c>
      <c r="E8" s="33">
        <v>18</v>
      </c>
      <c r="F8" s="29">
        <f t="shared" si="2"/>
        <v>452</v>
      </c>
      <c r="G8" s="33">
        <v>380</v>
      </c>
      <c r="H8" s="33">
        <v>54</v>
      </c>
      <c r="I8" s="33">
        <v>18</v>
      </c>
      <c r="J8" s="33">
        <v>0</v>
      </c>
      <c r="K8" s="33">
        <v>0</v>
      </c>
      <c r="L8" s="63">
        <v>38</v>
      </c>
      <c r="N8" s="60"/>
    </row>
    <row r="9" spans="1:14" ht="13.5" customHeight="1">
      <c r="A9" s="10" t="s">
        <v>7</v>
      </c>
      <c r="B9" s="29">
        <f t="shared" si="0"/>
        <v>873</v>
      </c>
      <c r="C9" s="29">
        <f t="shared" si="1"/>
        <v>258</v>
      </c>
      <c r="D9" s="33">
        <v>217</v>
      </c>
      <c r="E9" s="33">
        <v>41</v>
      </c>
      <c r="F9" s="29">
        <f t="shared" si="2"/>
        <v>565</v>
      </c>
      <c r="G9" s="33">
        <v>441</v>
      </c>
      <c r="H9" s="33">
        <v>92</v>
      </c>
      <c r="I9" s="33">
        <v>32</v>
      </c>
      <c r="J9" s="33">
        <v>0</v>
      </c>
      <c r="K9" s="33">
        <v>0</v>
      </c>
      <c r="L9" s="63">
        <v>50</v>
      </c>
      <c r="N9" s="60"/>
    </row>
    <row r="10" spans="1:14" ht="13.5" customHeight="1">
      <c r="A10" s="10" t="s">
        <v>8</v>
      </c>
      <c r="B10" s="29">
        <f t="shared" si="0"/>
        <v>802</v>
      </c>
      <c r="C10" s="29">
        <f t="shared" si="1"/>
        <v>238</v>
      </c>
      <c r="D10" s="33">
        <v>199</v>
      </c>
      <c r="E10" s="33">
        <v>39</v>
      </c>
      <c r="F10" s="29">
        <f t="shared" si="2"/>
        <v>528</v>
      </c>
      <c r="G10" s="33">
        <v>435</v>
      </c>
      <c r="H10" s="33">
        <v>71</v>
      </c>
      <c r="I10" s="33">
        <v>21</v>
      </c>
      <c r="J10" s="33">
        <v>1</v>
      </c>
      <c r="K10" s="33">
        <v>0</v>
      </c>
      <c r="L10" s="63">
        <v>36</v>
      </c>
      <c r="N10" s="60"/>
    </row>
    <row r="11" spans="1:14" ht="13.5" customHeight="1">
      <c r="A11" s="10" t="s">
        <v>129</v>
      </c>
      <c r="B11" s="29">
        <f t="shared" si="0"/>
        <v>719</v>
      </c>
      <c r="C11" s="29">
        <f t="shared" si="1"/>
        <v>213</v>
      </c>
      <c r="D11" s="33">
        <v>185</v>
      </c>
      <c r="E11" s="33">
        <v>28</v>
      </c>
      <c r="F11" s="29">
        <f t="shared" si="2"/>
        <v>457</v>
      </c>
      <c r="G11" s="33">
        <v>363</v>
      </c>
      <c r="H11" s="33">
        <v>65</v>
      </c>
      <c r="I11" s="33">
        <v>28</v>
      </c>
      <c r="J11" s="33">
        <v>1</v>
      </c>
      <c r="K11" s="33">
        <v>1</v>
      </c>
      <c r="L11" s="63">
        <v>48</v>
      </c>
      <c r="N11" s="60"/>
    </row>
    <row r="12" spans="1:14" ht="13.5" customHeight="1">
      <c r="A12" s="10" t="s">
        <v>9</v>
      </c>
      <c r="B12" s="29">
        <f t="shared" si="0"/>
        <v>669</v>
      </c>
      <c r="C12" s="29">
        <f t="shared" si="1"/>
        <v>289</v>
      </c>
      <c r="D12" s="33">
        <v>259</v>
      </c>
      <c r="E12" s="33">
        <v>30</v>
      </c>
      <c r="F12" s="29">
        <f t="shared" si="2"/>
        <v>352</v>
      </c>
      <c r="G12" s="33">
        <v>286</v>
      </c>
      <c r="H12" s="33">
        <v>42</v>
      </c>
      <c r="I12" s="33">
        <v>22</v>
      </c>
      <c r="J12" s="33">
        <v>2</v>
      </c>
      <c r="K12" s="33">
        <v>0</v>
      </c>
      <c r="L12" s="63">
        <v>28</v>
      </c>
      <c r="N12" s="60"/>
    </row>
    <row r="13" spans="1:14" ht="13.5" customHeight="1">
      <c r="A13" s="10" t="s">
        <v>10</v>
      </c>
      <c r="B13" s="29">
        <f t="shared" si="0"/>
        <v>531</v>
      </c>
      <c r="C13" s="29">
        <f t="shared" si="1"/>
        <v>169</v>
      </c>
      <c r="D13" s="33">
        <v>148</v>
      </c>
      <c r="E13" s="33">
        <v>21</v>
      </c>
      <c r="F13" s="29">
        <f t="shared" si="2"/>
        <v>329</v>
      </c>
      <c r="G13" s="33">
        <v>271</v>
      </c>
      <c r="H13" s="33">
        <v>46</v>
      </c>
      <c r="I13" s="33">
        <v>12</v>
      </c>
      <c r="J13" s="33">
        <v>0</v>
      </c>
      <c r="K13" s="33">
        <v>0</v>
      </c>
      <c r="L13" s="63">
        <v>33</v>
      </c>
      <c r="N13" s="60"/>
    </row>
    <row r="14" spans="1:14" ht="13.5" customHeight="1">
      <c r="A14" s="10" t="s">
        <v>11</v>
      </c>
      <c r="B14" s="29">
        <f t="shared" si="0"/>
        <v>618</v>
      </c>
      <c r="C14" s="29">
        <f t="shared" si="1"/>
        <v>253</v>
      </c>
      <c r="D14" s="33">
        <v>234</v>
      </c>
      <c r="E14" s="33">
        <v>19</v>
      </c>
      <c r="F14" s="29">
        <f t="shared" si="2"/>
        <v>334</v>
      </c>
      <c r="G14" s="33">
        <v>287</v>
      </c>
      <c r="H14" s="33">
        <v>31</v>
      </c>
      <c r="I14" s="33">
        <v>13</v>
      </c>
      <c r="J14" s="33">
        <v>3</v>
      </c>
      <c r="K14" s="33">
        <v>1</v>
      </c>
      <c r="L14" s="63">
        <v>30</v>
      </c>
      <c r="N14" s="60"/>
    </row>
    <row r="15" spans="1:14" ht="13.5" customHeight="1">
      <c r="A15" s="10" t="s">
        <v>12</v>
      </c>
      <c r="B15" s="29">
        <f t="shared" si="0"/>
        <v>164</v>
      </c>
      <c r="C15" s="29">
        <f t="shared" si="1"/>
        <v>48</v>
      </c>
      <c r="D15" s="33">
        <v>37</v>
      </c>
      <c r="E15" s="33">
        <v>11</v>
      </c>
      <c r="F15" s="29">
        <f t="shared" si="2"/>
        <v>114</v>
      </c>
      <c r="G15" s="33">
        <v>90</v>
      </c>
      <c r="H15" s="33">
        <v>19</v>
      </c>
      <c r="I15" s="33">
        <v>4</v>
      </c>
      <c r="J15" s="33">
        <v>1</v>
      </c>
      <c r="K15" s="33">
        <v>0</v>
      </c>
      <c r="L15" s="63">
        <v>2</v>
      </c>
      <c r="N15" s="60"/>
    </row>
    <row r="16" spans="1:14" ht="13.5" customHeight="1">
      <c r="A16" s="10" t="s">
        <v>13</v>
      </c>
      <c r="B16" s="29">
        <f t="shared" si="0"/>
        <v>250</v>
      </c>
      <c r="C16" s="29">
        <f t="shared" si="1"/>
        <v>82</v>
      </c>
      <c r="D16" s="33">
        <v>74</v>
      </c>
      <c r="E16" s="33">
        <v>8</v>
      </c>
      <c r="F16" s="29">
        <f t="shared" si="2"/>
        <v>157</v>
      </c>
      <c r="G16" s="33">
        <v>121</v>
      </c>
      <c r="H16" s="33">
        <v>27</v>
      </c>
      <c r="I16" s="33">
        <v>8</v>
      </c>
      <c r="J16" s="33">
        <v>1</v>
      </c>
      <c r="K16" s="33">
        <v>1</v>
      </c>
      <c r="L16" s="63">
        <v>10</v>
      </c>
      <c r="N16" s="60"/>
    </row>
    <row r="17" spans="1:14" ht="13.5" customHeight="1">
      <c r="A17" s="10" t="s">
        <v>137</v>
      </c>
      <c r="B17" s="29">
        <f t="shared" si="0"/>
        <v>185</v>
      </c>
      <c r="C17" s="29">
        <f t="shared" si="1"/>
        <v>52</v>
      </c>
      <c r="D17" s="33">
        <v>45</v>
      </c>
      <c r="E17" s="33">
        <v>7</v>
      </c>
      <c r="F17" s="29">
        <f t="shared" si="2"/>
        <v>122</v>
      </c>
      <c r="G17" s="33">
        <v>97</v>
      </c>
      <c r="H17" s="33">
        <v>20</v>
      </c>
      <c r="I17" s="33">
        <v>5</v>
      </c>
      <c r="J17" s="33">
        <v>0</v>
      </c>
      <c r="K17" s="33">
        <v>0</v>
      </c>
      <c r="L17" s="63">
        <v>11</v>
      </c>
      <c r="N17" s="60"/>
    </row>
    <row r="18" spans="1:14" ht="13.5" customHeight="1">
      <c r="A18" s="10" t="s">
        <v>130</v>
      </c>
      <c r="B18" s="29">
        <f t="shared" si="0"/>
        <v>611</v>
      </c>
      <c r="C18" s="29">
        <f t="shared" si="1"/>
        <v>107</v>
      </c>
      <c r="D18" s="33">
        <v>102</v>
      </c>
      <c r="E18" s="33">
        <v>5</v>
      </c>
      <c r="F18" s="29">
        <f t="shared" si="2"/>
        <v>468</v>
      </c>
      <c r="G18" s="33">
        <v>395</v>
      </c>
      <c r="H18" s="33">
        <v>60</v>
      </c>
      <c r="I18" s="33">
        <v>11</v>
      </c>
      <c r="J18" s="33">
        <v>2</v>
      </c>
      <c r="K18" s="33">
        <v>0</v>
      </c>
      <c r="L18" s="63">
        <v>36</v>
      </c>
      <c r="N18" s="60"/>
    </row>
    <row r="19" spans="1:14" ht="13.5" customHeight="1">
      <c r="A19" s="10" t="s">
        <v>14</v>
      </c>
      <c r="B19" s="29">
        <f t="shared" si="0"/>
        <v>279</v>
      </c>
      <c r="C19" s="29">
        <f t="shared" si="1"/>
        <v>124</v>
      </c>
      <c r="D19" s="33">
        <v>114</v>
      </c>
      <c r="E19" s="33">
        <v>10</v>
      </c>
      <c r="F19" s="29">
        <f t="shared" si="2"/>
        <v>131</v>
      </c>
      <c r="G19" s="33">
        <v>112</v>
      </c>
      <c r="H19" s="33">
        <v>11</v>
      </c>
      <c r="I19" s="33">
        <v>7</v>
      </c>
      <c r="J19" s="33">
        <v>1</v>
      </c>
      <c r="K19" s="33">
        <v>0</v>
      </c>
      <c r="L19" s="63">
        <v>24</v>
      </c>
      <c r="N19" s="60"/>
    </row>
    <row r="20" spans="1:14" ht="13.5" customHeight="1">
      <c r="A20" s="10" t="s">
        <v>15</v>
      </c>
      <c r="B20" s="29">
        <f t="shared" si="0"/>
        <v>268</v>
      </c>
      <c r="C20" s="29">
        <f t="shared" si="1"/>
        <v>132</v>
      </c>
      <c r="D20" s="33">
        <v>116</v>
      </c>
      <c r="E20" s="33">
        <v>16</v>
      </c>
      <c r="F20" s="29">
        <f t="shared" si="2"/>
        <v>119</v>
      </c>
      <c r="G20" s="33">
        <v>97</v>
      </c>
      <c r="H20" s="33">
        <v>16</v>
      </c>
      <c r="I20" s="33">
        <v>6</v>
      </c>
      <c r="J20" s="33">
        <v>0</v>
      </c>
      <c r="K20" s="33">
        <v>0</v>
      </c>
      <c r="L20" s="63">
        <v>17</v>
      </c>
      <c r="N20" s="60"/>
    </row>
    <row r="21" spans="1:14" ht="13.5" customHeight="1">
      <c r="A21" s="10" t="s">
        <v>16</v>
      </c>
      <c r="B21" s="29">
        <f t="shared" si="0"/>
        <v>204</v>
      </c>
      <c r="C21" s="29">
        <f t="shared" si="1"/>
        <v>129</v>
      </c>
      <c r="D21" s="33">
        <v>120</v>
      </c>
      <c r="E21" s="33">
        <v>9</v>
      </c>
      <c r="F21" s="29">
        <f t="shared" si="2"/>
        <v>44</v>
      </c>
      <c r="G21" s="33">
        <v>29</v>
      </c>
      <c r="H21" s="33">
        <v>11</v>
      </c>
      <c r="I21" s="33">
        <v>3</v>
      </c>
      <c r="J21" s="33">
        <v>1</v>
      </c>
      <c r="K21" s="33">
        <v>0</v>
      </c>
      <c r="L21" s="63">
        <v>31</v>
      </c>
      <c r="N21" s="60"/>
    </row>
    <row r="22" spans="1:14" ht="13.5" customHeight="1">
      <c r="A22" s="10" t="s">
        <v>17</v>
      </c>
      <c r="B22" s="29">
        <f t="shared" si="0"/>
        <v>501</v>
      </c>
      <c r="C22" s="29">
        <f t="shared" si="1"/>
        <v>295</v>
      </c>
      <c r="D22" s="33">
        <v>270</v>
      </c>
      <c r="E22" s="33">
        <v>25</v>
      </c>
      <c r="F22" s="29">
        <f t="shared" si="2"/>
        <v>184</v>
      </c>
      <c r="G22" s="33">
        <v>144</v>
      </c>
      <c r="H22" s="33">
        <v>24</v>
      </c>
      <c r="I22" s="33">
        <v>12</v>
      </c>
      <c r="J22" s="33">
        <v>4</v>
      </c>
      <c r="K22" s="33">
        <v>0</v>
      </c>
      <c r="L22" s="63">
        <v>22</v>
      </c>
      <c r="N22" s="60"/>
    </row>
    <row r="23" spans="1:14" ht="13.5" customHeight="1">
      <c r="A23" s="10" t="s">
        <v>18</v>
      </c>
      <c r="B23" s="29">
        <f t="shared" si="0"/>
        <v>385</v>
      </c>
      <c r="C23" s="29">
        <f t="shared" si="1"/>
        <v>232</v>
      </c>
      <c r="D23" s="33">
        <v>218</v>
      </c>
      <c r="E23" s="33">
        <v>14</v>
      </c>
      <c r="F23" s="29">
        <f t="shared" si="2"/>
        <v>135</v>
      </c>
      <c r="G23" s="33">
        <v>109</v>
      </c>
      <c r="H23" s="33">
        <v>20</v>
      </c>
      <c r="I23" s="33">
        <v>6</v>
      </c>
      <c r="J23" s="33">
        <v>0</v>
      </c>
      <c r="K23" s="33">
        <v>0</v>
      </c>
      <c r="L23" s="63">
        <v>18</v>
      </c>
      <c r="N23" s="60"/>
    </row>
    <row r="24" spans="1:14" ht="13.5" customHeight="1">
      <c r="A24" s="10" t="s">
        <v>19</v>
      </c>
      <c r="B24" s="29">
        <f t="shared" si="0"/>
        <v>363</v>
      </c>
      <c r="C24" s="29">
        <f t="shared" si="1"/>
        <v>201</v>
      </c>
      <c r="D24" s="33">
        <v>175</v>
      </c>
      <c r="E24" s="33">
        <v>26</v>
      </c>
      <c r="F24" s="29">
        <f t="shared" si="2"/>
        <v>143</v>
      </c>
      <c r="G24" s="33">
        <v>119</v>
      </c>
      <c r="H24" s="33">
        <v>18</v>
      </c>
      <c r="I24" s="33">
        <v>4</v>
      </c>
      <c r="J24" s="33">
        <v>2</v>
      </c>
      <c r="K24" s="33">
        <v>0</v>
      </c>
      <c r="L24" s="63">
        <v>19</v>
      </c>
      <c r="N24" s="60"/>
    </row>
    <row r="25" spans="1:14" ht="13.5" customHeight="1">
      <c r="A25" s="10" t="s">
        <v>20</v>
      </c>
      <c r="B25" s="29">
        <f t="shared" si="0"/>
        <v>805</v>
      </c>
      <c r="C25" s="29">
        <f t="shared" si="1"/>
        <v>467</v>
      </c>
      <c r="D25" s="33">
        <v>434</v>
      </c>
      <c r="E25" s="33">
        <v>33</v>
      </c>
      <c r="F25" s="29">
        <f t="shared" si="2"/>
        <v>307</v>
      </c>
      <c r="G25" s="33">
        <v>250</v>
      </c>
      <c r="H25" s="33">
        <v>33</v>
      </c>
      <c r="I25" s="33">
        <v>21</v>
      </c>
      <c r="J25" s="33">
        <v>3</v>
      </c>
      <c r="K25" s="33">
        <v>0</v>
      </c>
      <c r="L25" s="63">
        <v>31</v>
      </c>
      <c r="N25" s="60"/>
    </row>
    <row r="26" spans="1:14" ht="13.5" customHeight="1">
      <c r="A26" s="10" t="s">
        <v>21</v>
      </c>
      <c r="B26" s="29">
        <f t="shared" si="0"/>
        <v>334</v>
      </c>
      <c r="C26" s="29">
        <f t="shared" si="1"/>
        <v>156</v>
      </c>
      <c r="D26" s="33">
        <v>148</v>
      </c>
      <c r="E26" s="33">
        <v>8</v>
      </c>
      <c r="F26" s="29">
        <f t="shared" si="2"/>
        <v>162</v>
      </c>
      <c r="G26" s="33">
        <v>139</v>
      </c>
      <c r="H26" s="33">
        <v>15</v>
      </c>
      <c r="I26" s="33">
        <v>8</v>
      </c>
      <c r="J26" s="33">
        <v>0</v>
      </c>
      <c r="K26" s="33">
        <v>0</v>
      </c>
      <c r="L26" s="63">
        <v>16</v>
      </c>
      <c r="N26" s="60"/>
    </row>
    <row r="27" spans="1:14" ht="13.5" customHeight="1">
      <c r="A27" s="10" t="s">
        <v>22</v>
      </c>
      <c r="B27" s="29">
        <f t="shared" si="0"/>
        <v>220</v>
      </c>
      <c r="C27" s="29">
        <f t="shared" si="1"/>
        <v>131</v>
      </c>
      <c r="D27" s="33">
        <v>116</v>
      </c>
      <c r="E27" s="33">
        <v>15</v>
      </c>
      <c r="F27" s="29">
        <f t="shared" si="2"/>
        <v>74</v>
      </c>
      <c r="G27" s="33">
        <v>55</v>
      </c>
      <c r="H27" s="33">
        <v>9</v>
      </c>
      <c r="I27" s="33">
        <v>9</v>
      </c>
      <c r="J27" s="33">
        <v>1</v>
      </c>
      <c r="K27" s="33">
        <v>0</v>
      </c>
      <c r="L27" s="63">
        <v>15</v>
      </c>
      <c r="N27" s="60"/>
    </row>
    <row r="28" spans="1:14" ht="13.5" customHeight="1">
      <c r="A28" s="10" t="s">
        <v>23</v>
      </c>
      <c r="B28" s="29">
        <f t="shared" si="0"/>
        <v>254</v>
      </c>
      <c r="C28" s="29">
        <f t="shared" si="1"/>
        <v>135</v>
      </c>
      <c r="D28" s="33">
        <v>126</v>
      </c>
      <c r="E28" s="33">
        <v>9</v>
      </c>
      <c r="F28" s="29">
        <f t="shared" si="2"/>
        <v>109</v>
      </c>
      <c r="G28" s="33">
        <v>86</v>
      </c>
      <c r="H28" s="33">
        <v>12</v>
      </c>
      <c r="I28" s="33">
        <v>9</v>
      </c>
      <c r="J28" s="33">
        <v>2</v>
      </c>
      <c r="K28" s="33">
        <v>0</v>
      </c>
      <c r="L28" s="63">
        <v>10</v>
      </c>
      <c r="N28" s="60"/>
    </row>
    <row r="29" spans="1:14" ht="13.5" customHeight="1">
      <c r="A29" s="10" t="s">
        <v>24</v>
      </c>
      <c r="B29" s="29">
        <f t="shared" si="0"/>
        <v>457</v>
      </c>
      <c r="C29" s="29">
        <f t="shared" si="1"/>
        <v>244</v>
      </c>
      <c r="D29" s="33">
        <v>216</v>
      </c>
      <c r="E29" s="33">
        <v>28</v>
      </c>
      <c r="F29" s="29">
        <f t="shared" si="2"/>
        <v>197</v>
      </c>
      <c r="G29" s="33">
        <v>163</v>
      </c>
      <c r="H29" s="33">
        <v>24</v>
      </c>
      <c r="I29" s="33">
        <v>8</v>
      </c>
      <c r="J29" s="33">
        <v>2</v>
      </c>
      <c r="K29" s="33">
        <v>0</v>
      </c>
      <c r="L29" s="63">
        <v>16</v>
      </c>
      <c r="N29" s="60"/>
    </row>
    <row r="30" spans="1:14" ht="13.5" customHeight="1">
      <c r="A30" s="10" t="s">
        <v>25</v>
      </c>
      <c r="B30" s="29">
        <f t="shared" si="0"/>
        <v>338</v>
      </c>
      <c r="C30" s="29">
        <f t="shared" si="1"/>
        <v>217</v>
      </c>
      <c r="D30" s="33">
        <v>202</v>
      </c>
      <c r="E30" s="33">
        <v>15</v>
      </c>
      <c r="F30" s="29">
        <f t="shared" si="2"/>
        <v>90</v>
      </c>
      <c r="G30" s="33">
        <v>73</v>
      </c>
      <c r="H30" s="33">
        <v>9</v>
      </c>
      <c r="I30" s="33">
        <v>8</v>
      </c>
      <c r="J30" s="33">
        <v>0</v>
      </c>
      <c r="K30" s="33">
        <v>0</v>
      </c>
      <c r="L30" s="63">
        <v>31</v>
      </c>
      <c r="N30" s="60"/>
    </row>
    <row r="31" spans="1:14" ht="13.5" customHeight="1">
      <c r="A31" s="10" t="s">
        <v>26</v>
      </c>
      <c r="B31" s="29">
        <f t="shared" si="0"/>
        <v>316</v>
      </c>
      <c r="C31" s="29">
        <f t="shared" si="1"/>
        <v>163</v>
      </c>
      <c r="D31" s="33">
        <v>148</v>
      </c>
      <c r="E31" s="33">
        <v>15</v>
      </c>
      <c r="F31" s="29">
        <f t="shared" si="2"/>
        <v>139</v>
      </c>
      <c r="G31" s="33">
        <v>108</v>
      </c>
      <c r="H31" s="33">
        <v>17</v>
      </c>
      <c r="I31" s="33">
        <v>13</v>
      </c>
      <c r="J31" s="33">
        <v>1</v>
      </c>
      <c r="K31" s="33">
        <v>0</v>
      </c>
      <c r="L31" s="63">
        <v>14</v>
      </c>
      <c r="N31" s="60"/>
    </row>
    <row r="32" spans="1:14" ht="13.5" customHeight="1">
      <c r="A32" s="10" t="s">
        <v>27</v>
      </c>
      <c r="B32" s="29">
        <f t="shared" si="0"/>
        <v>269</v>
      </c>
      <c r="C32" s="29">
        <f t="shared" si="1"/>
        <v>143</v>
      </c>
      <c r="D32" s="33">
        <v>130</v>
      </c>
      <c r="E32" s="33">
        <v>13</v>
      </c>
      <c r="F32" s="29">
        <f t="shared" si="2"/>
        <v>110</v>
      </c>
      <c r="G32" s="33">
        <v>85</v>
      </c>
      <c r="H32" s="33">
        <v>10</v>
      </c>
      <c r="I32" s="33">
        <v>13</v>
      </c>
      <c r="J32" s="33">
        <v>2</v>
      </c>
      <c r="K32" s="33">
        <v>1</v>
      </c>
      <c r="L32" s="63">
        <v>15</v>
      </c>
      <c r="N32" s="60"/>
    </row>
    <row r="33" spans="1:14" ht="13.5" customHeight="1">
      <c r="A33" s="10" t="s">
        <v>28</v>
      </c>
      <c r="B33" s="29">
        <f t="shared" si="0"/>
        <v>735</v>
      </c>
      <c r="C33" s="29">
        <f t="shared" si="1"/>
        <v>177</v>
      </c>
      <c r="D33" s="33">
        <v>144</v>
      </c>
      <c r="E33" s="33">
        <v>33</v>
      </c>
      <c r="F33" s="29">
        <f t="shared" si="2"/>
        <v>531</v>
      </c>
      <c r="G33" s="33">
        <v>450</v>
      </c>
      <c r="H33" s="33">
        <v>62</v>
      </c>
      <c r="I33" s="33">
        <v>19</v>
      </c>
      <c r="J33" s="33">
        <v>0</v>
      </c>
      <c r="K33" s="33">
        <v>1</v>
      </c>
      <c r="L33" s="63">
        <v>26</v>
      </c>
      <c r="N33" s="60"/>
    </row>
    <row r="34" spans="1:14" ht="13.5" customHeight="1">
      <c r="A34" s="10" t="s">
        <v>29</v>
      </c>
      <c r="B34" s="29">
        <f t="shared" si="0"/>
        <v>646</v>
      </c>
      <c r="C34" s="29">
        <f t="shared" si="1"/>
        <v>229</v>
      </c>
      <c r="D34" s="33">
        <v>216</v>
      </c>
      <c r="E34" s="33">
        <v>13</v>
      </c>
      <c r="F34" s="29">
        <f t="shared" si="2"/>
        <v>391</v>
      </c>
      <c r="G34" s="33">
        <v>340</v>
      </c>
      <c r="H34" s="33">
        <v>34</v>
      </c>
      <c r="I34" s="33">
        <v>17</v>
      </c>
      <c r="J34" s="33">
        <v>0</v>
      </c>
      <c r="K34" s="33">
        <v>0</v>
      </c>
      <c r="L34" s="63">
        <v>26</v>
      </c>
      <c r="N34" s="60"/>
    </row>
    <row r="35" spans="1:14" ht="13.5" customHeight="1">
      <c r="A35" s="10" t="s">
        <v>136</v>
      </c>
      <c r="B35" s="29">
        <f t="shared" si="0"/>
        <v>209</v>
      </c>
      <c r="C35" s="29">
        <f t="shared" si="1"/>
        <v>68</v>
      </c>
      <c r="D35" s="33">
        <v>64</v>
      </c>
      <c r="E35" s="33">
        <v>4</v>
      </c>
      <c r="F35" s="29">
        <f t="shared" si="2"/>
        <v>131</v>
      </c>
      <c r="G35" s="33">
        <v>120</v>
      </c>
      <c r="H35" s="33">
        <v>7</v>
      </c>
      <c r="I35" s="33">
        <v>4</v>
      </c>
      <c r="J35" s="33">
        <v>0</v>
      </c>
      <c r="K35" s="33">
        <v>0</v>
      </c>
      <c r="L35" s="63">
        <v>10</v>
      </c>
      <c r="N35" s="60"/>
    </row>
    <row r="36" spans="1:14" ht="13.5" customHeight="1">
      <c r="A36" s="10" t="s">
        <v>30</v>
      </c>
      <c r="B36" s="29">
        <f t="shared" si="0"/>
        <v>782</v>
      </c>
      <c r="C36" s="29">
        <f t="shared" si="1"/>
        <v>276</v>
      </c>
      <c r="D36" s="33">
        <v>248</v>
      </c>
      <c r="E36" s="33">
        <v>28</v>
      </c>
      <c r="F36" s="29">
        <f t="shared" si="2"/>
        <v>471</v>
      </c>
      <c r="G36" s="33">
        <v>409</v>
      </c>
      <c r="H36" s="33">
        <v>44</v>
      </c>
      <c r="I36" s="33">
        <v>17</v>
      </c>
      <c r="J36" s="33">
        <v>1</v>
      </c>
      <c r="K36" s="33">
        <v>1</v>
      </c>
      <c r="L36" s="63">
        <v>34</v>
      </c>
      <c r="N36" s="60"/>
    </row>
    <row r="37" spans="1:14" ht="13.5" customHeight="1">
      <c r="A37" s="10" t="s">
        <v>31</v>
      </c>
      <c r="B37" s="29">
        <f t="shared" si="0"/>
        <v>435</v>
      </c>
      <c r="C37" s="29">
        <f t="shared" si="1"/>
        <v>168</v>
      </c>
      <c r="D37" s="33">
        <v>146</v>
      </c>
      <c r="E37" s="33">
        <v>22</v>
      </c>
      <c r="F37" s="29">
        <f t="shared" si="2"/>
        <v>240</v>
      </c>
      <c r="G37" s="33">
        <v>191</v>
      </c>
      <c r="H37" s="33">
        <v>33</v>
      </c>
      <c r="I37" s="33">
        <v>16</v>
      </c>
      <c r="J37" s="33">
        <v>0</v>
      </c>
      <c r="K37" s="33">
        <v>0</v>
      </c>
      <c r="L37" s="63">
        <v>27</v>
      </c>
      <c r="N37" s="60"/>
    </row>
    <row r="38" spans="1:14" ht="13.5" customHeight="1">
      <c r="A38" s="10" t="s">
        <v>32</v>
      </c>
      <c r="B38" s="29">
        <f t="shared" si="0"/>
        <v>460</v>
      </c>
      <c r="C38" s="29">
        <f t="shared" si="1"/>
        <v>206</v>
      </c>
      <c r="D38" s="33">
        <v>184</v>
      </c>
      <c r="E38" s="33">
        <v>22</v>
      </c>
      <c r="F38" s="29">
        <f t="shared" si="2"/>
        <v>243</v>
      </c>
      <c r="G38" s="33">
        <v>198</v>
      </c>
      <c r="H38" s="33">
        <v>32</v>
      </c>
      <c r="I38" s="33">
        <v>13</v>
      </c>
      <c r="J38" s="33">
        <v>0</v>
      </c>
      <c r="K38" s="33">
        <v>0</v>
      </c>
      <c r="L38" s="63">
        <v>11</v>
      </c>
      <c r="N38" s="60"/>
    </row>
    <row r="39" spans="1:14" ht="13.5" customHeight="1">
      <c r="A39" s="10" t="s">
        <v>33</v>
      </c>
      <c r="B39" s="29">
        <f t="shared" si="0"/>
        <v>832</v>
      </c>
      <c r="C39" s="29">
        <f t="shared" si="1"/>
        <v>340</v>
      </c>
      <c r="D39" s="33">
        <v>309</v>
      </c>
      <c r="E39" s="33">
        <v>31</v>
      </c>
      <c r="F39" s="29">
        <f t="shared" si="2"/>
        <v>459</v>
      </c>
      <c r="G39" s="33">
        <v>387</v>
      </c>
      <c r="H39" s="33">
        <v>52</v>
      </c>
      <c r="I39" s="33">
        <v>18</v>
      </c>
      <c r="J39" s="33">
        <v>2</v>
      </c>
      <c r="K39" s="33">
        <v>1</v>
      </c>
      <c r="L39" s="63">
        <v>32</v>
      </c>
      <c r="N39" s="60"/>
    </row>
    <row r="40" spans="1:14" ht="13.5" customHeight="1">
      <c r="A40" s="10" t="s">
        <v>34</v>
      </c>
      <c r="B40" s="29">
        <f t="shared" si="0"/>
        <v>274</v>
      </c>
      <c r="C40" s="29">
        <f t="shared" si="1"/>
        <v>108</v>
      </c>
      <c r="D40" s="33">
        <v>93</v>
      </c>
      <c r="E40" s="33">
        <v>15</v>
      </c>
      <c r="F40" s="29">
        <f t="shared" si="2"/>
        <v>155</v>
      </c>
      <c r="G40" s="33">
        <v>120</v>
      </c>
      <c r="H40" s="33">
        <v>25</v>
      </c>
      <c r="I40" s="33">
        <v>10</v>
      </c>
      <c r="J40" s="33">
        <v>0</v>
      </c>
      <c r="K40" s="33">
        <v>0</v>
      </c>
      <c r="L40" s="63">
        <v>11</v>
      </c>
      <c r="N40" s="60"/>
    </row>
    <row r="41" spans="1:14" ht="13.5" customHeight="1">
      <c r="A41" s="10" t="s">
        <v>131</v>
      </c>
      <c r="B41" s="29">
        <f t="shared" si="0"/>
        <v>135</v>
      </c>
      <c r="C41" s="29">
        <f t="shared" si="1"/>
        <v>46</v>
      </c>
      <c r="D41" s="33">
        <v>38</v>
      </c>
      <c r="E41" s="33">
        <v>8</v>
      </c>
      <c r="F41" s="29">
        <f t="shared" si="2"/>
        <v>83</v>
      </c>
      <c r="G41" s="33">
        <v>60</v>
      </c>
      <c r="H41" s="33">
        <v>19</v>
      </c>
      <c r="I41" s="33">
        <v>3</v>
      </c>
      <c r="J41" s="33">
        <v>1</v>
      </c>
      <c r="K41" s="33">
        <v>0</v>
      </c>
      <c r="L41" s="63">
        <v>6</v>
      </c>
      <c r="N41" s="60"/>
    </row>
    <row r="42" spans="1:14" ht="13.5" customHeight="1">
      <c r="A42" s="10" t="s">
        <v>35</v>
      </c>
      <c r="B42" s="29">
        <f t="shared" si="0"/>
        <v>534</v>
      </c>
      <c r="C42" s="29">
        <f t="shared" si="1"/>
        <v>233</v>
      </c>
      <c r="D42" s="33">
        <v>210</v>
      </c>
      <c r="E42" s="33">
        <v>23</v>
      </c>
      <c r="F42" s="29">
        <f t="shared" si="2"/>
        <v>270</v>
      </c>
      <c r="G42" s="33">
        <v>226</v>
      </c>
      <c r="H42" s="33">
        <v>25</v>
      </c>
      <c r="I42" s="33">
        <v>15</v>
      </c>
      <c r="J42" s="33">
        <v>4</v>
      </c>
      <c r="K42" s="33">
        <v>0</v>
      </c>
      <c r="L42" s="63">
        <v>31</v>
      </c>
      <c r="N42" s="60"/>
    </row>
    <row r="43" spans="1:14" ht="13.5" customHeight="1">
      <c r="A43" s="10" t="s">
        <v>36</v>
      </c>
      <c r="B43" s="29">
        <f t="shared" si="0"/>
        <v>445</v>
      </c>
      <c r="C43" s="29">
        <f t="shared" si="1"/>
        <v>155</v>
      </c>
      <c r="D43" s="33">
        <v>137</v>
      </c>
      <c r="E43" s="33">
        <v>18</v>
      </c>
      <c r="F43" s="29">
        <f t="shared" si="2"/>
        <v>268</v>
      </c>
      <c r="G43" s="33">
        <v>227</v>
      </c>
      <c r="H43" s="33">
        <v>26</v>
      </c>
      <c r="I43" s="33">
        <v>14</v>
      </c>
      <c r="J43" s="33">
        <v>1</v>
      </c>
      <c r="K43" s="33">
        <v>0</v>
      </c>
      <c r="L43" s="63">
        <v>22</v>
      </c>
      <c r="N43" s="60"/>
    </row>
    <row r="44" spans="1:14" ht="13.5" customHeight="1">
      <c r="A44" s="10" t="s">
        <v>37</v>
      </c>
      <c r="B44" s="29">
        <f t="shared" si="0"/>
        <v>368</v>
      </c>
      <c r="C44" s="29">
        <f t="shared" si="1"/>
        <v>149</v>
      </c>
      <c r="D44" s="33">
        <v>133</v>
      </c>
      <c r="E44" s="33">
        <v>16</v>
      </c>
      <c r="F44" s="29">
        <f t="shared" si="2"/>
        <v>205</v>
      </c>
      <c r="G44" s="33">
        <v>169</v>
      </c>
      <c r="H44" s="33">
        <v>20</v>
      </c>
      <c r="I44" s="33">
        <v>14</v>
      </c>
      <c r="J44" s="33">
        <v>2</v>
      </c>
      <c r="K44" s="33">
        <v>0</v>
      </c>
      <c r="L44" s="63">
        <v>14</v>
      </c>
      <c r="N44" s="60"/>
    </row>
    <row r="45" spans="1:14" ht="13.5" customHeight="1">
      <c r="A45" s="10" t="s">
        <v>38</v>
      </c>
      <c r="B45" s="29">
        <f t="shared" si="0"/>
        <v>31</v>
      </c>
      <c r="C45" s="29">
        <f t="shared" si="1"/>
        <v>9</v>
      </c>
      <c r="D45" s="33">
        <v>7</v>
      </c>
      <c r="E45" s="33">
        <v>2</v>
      </c>
      <c r="F45" s="29">
        <f t="shared" si="2"/>
        <v>19</v>
      </c>
      <c r="G45" s="33">
        <v>15</v>
      </c>
      <c r="H45" s="33">
        <v>4</v>
      </c>
      <c r="I45" s="33">
        <v>0</v>
      </c>
      <c r="J45" s="33">
        <v>0</v>
      </c>
      <c r="K45" s="33">
        <v>0</v>
      </c>
      <c r="L45" s="63">
        <v>3</v>
      </c>
      <c r="N45" s="60"/>
    </row>
    <row r="46" spans="1:14" ht="13.5" customHeight="1">
      <c r="A46" s="10" t="s">
        <v>39</v>
      </c>
      <c r="B46" s="29">
        <f t="shared" si="0"/>
        <v>663</v>
      </c>
      <c r="C46" s="29">
        <f t="shared" si="1"/>
        <v>222</v>
      </c>
      <c r="D46" s="33">
        <v>188</v>
      </c>
      <c r="E46" s="33">
        <v>34</v>
      </c>
      <c r="F46" s="29">
        <f t="shared" si="2"/>
        <v>414</v>
      </c>
      <c r="G46" s="33">
        <v>356</v>
      </c>
      <c r="H46" s="33">
        <v>45</v>
      </c>
      <c r="I46" s="33">
        <v>13</v>
      </c>
      <c r="J46" s="33">
        <v>0</v>
      </c>
      <c r="K46" s="33">
        <v>0</v>
      </c>
      <c r="L46" s="63">
        <v>27</v>
      </c>
      <c r="N46" s="60"/>
    </row>
    <row r="47" spans="1:14" ht="13.5" customHeight="1">
      <c r="A47" s="10" t="s">
        <v>40</v>
      </c>
      <c r="B47" s="29">
        <f t="shared" si="0"/>
        <v>677</v>
      </c>
      <c r="C47" s="29">
        <f t="shared" si="1"/>
        <v>200</v>
      </c>
      <c r="D47" s="33">
        <v>175</v>
      </c>
      <c r="E47" s="33">
        <v>25</v>
      </c>
      <c r="F47" s="29">
        <f t="shared" si="2"/>
        <v>437</v>
      </c>
      <c r="G47" s="33">
        <v>371</v>
      </c>
      <c r="H47" s="33">
        <v>52</v>
      </c>
      <c r="I47" s="33">
        <v>13</v>
      </c>
      <c r="J47" s="33">
        <v>1</v>
      </c>
      <c r="K47" s="33">
        <v>1</v>
      </c>
      <c r="L47" s="63">
        <v>39</v>
      </c>
      <c r="N47" s="60"/>
    </row>
    <row r="48" spans="1:14" ht="12" customHeight="1">
      <c r="A48" s="10" t="s">
        <v>41</v>
      </c>
      <c r="B48" s="29">
        <f t="shared" si="0"/>
        <v>405</v>
      </c>
      <c r="C48" s="29">
        <f t="shared" si="1"/>
        <v>71</v>
      </c>
      <c r="D48" s="33">
        <v>61</v>
      </c>
      <c r="E48" s="33">
        <v>10</v>
      </c>
      <c r="F48" s="29">
        <f t="shared" si="2"/>
        <v>310</v>
      </c>
      <c r="G48" s="33">
        <v>269</v>
      </c>
      <c r="H48" s="33">
        <v>33</v>
      </c>
      <c r="I48" s="33">
        <v>8</v>
      </c>
      <c r="J48" s="33">
        <v>0</v>
      </c>
      <c r="K48" s="33">
        <v>0</v>
      </c>
      <c r="L48" s="63">
        <v>24</v>
      </c>
      <c r="N48" s="60"/>
    </row>
    <row r="49" spans="1:14" ht="12" customHeight="1">
      <c r="A49" s="10" t="s">
        <v>132</v>
      </c>
      <c r="B49" s="29">
        <f t="shared" si="0"/>
        <v>897</v>
      </c>
      <c r="C49" s="29">
        <f t="shared" si="1"/>
        <v>231</v>
      </c>
      <c r="D49" s="33">
        <v>210</v>
      </c>
      <c r="E49" s="33">
        <v>21</v>
      </c>
      <c r="F49" s="29">
        <f t="shared" si="2"/>
        <v>607</v>
      </c>
      <c r="G49" s="33">
        <v>503</v>
      </c>
      <c r="H49" s="33">
        <v>75</v>
      </c>
      <c r="I49" s="33">
        <v>25</v>
      </c>
      <c r="J49" s="33">
        <v>4</v>
      </c>
      <c r="K49" s="33">
        <v>0</v>
      </c>
      <c r="L49" s="63">
        <v>59</v>
      </c>
      <c r="N49" s="60"/>
    </row>
    <row r="50" spans="1:14" ht="13.5" customHeight="1">
      <c r="A50" s="10" t="s">
        <v>42</v>
      </c>
      <c r="B50" s="29">
        <f t="shared" si="0"/>
        <v>578</v>
      </c>
      <c r="C50" s="29">
        <f t="shared" si="1"/>
        <v>229</v>
      </c>
      <c r="D50" s="33">
        <v>199</v>
      </c>
      <c r="E50" s="33">
        <v>30</v>
      </c>
      <c r="F50" s="29">
        <f t="shared" si="2"/>
        <v>305</v>
      </c>
      <c r="G50" s="33">
        <v>240</v>
      </c>
      <c r="H50" s="33">
        <v>42</v>
      </c>
      <c r="I50" s="33">
        <v>23</v>
      </c>
      <c r="J50" s="33">
        <v>0</v>
      </c>
      <c r="K50" s="33">
        <v>0</v>
      </c>
      <c r="L50" s="63">
        <v>44</v>
      </c>
      <c r="N50" s="60"/>
    </row>
    <row r="51" spans="1:14" ht="13.5" customHeight="1">
      <c r="A51" s="10" t="s">
        <v>43</v>
      </c>
      <c r="B51" s="29">
        <f t="shared" si="0"/>
        <v>502</v>
      </c>
      <c r="C51" s="29">
        <f t="shared" si="1"/>
        <v>207</v>
      </c>
      <c r="D51" s="33">
        <v>187</v>
      </c>
      <c r="E51" s="33">
        <v>20</v>
      </c>
      <c r="F51" s="29">
        <f t="shared" si="2"/>
        <v>265</v>
      </c>
      <c r="G51" s="33">
        <v>208</v>
      </c>
      <c r="H51" s="33">
        <v>41</v>
      </c>
      <c r="I51" s="33">
        <v>15</v>
      </c>
      <c r="J51" s="33">
        <v>1</v>
      </c>
      <c r="K51" s="33">
        <v>0</v>
      </c>
      <c r="L51" s="63">
        <v>30</v>
      </c>
      <c r="N51" s="60"/>
    </row>
    <row r="52" spans="1:14" ht="13.5" customHeight="1">
      <c r="A52" s="10" t="s">
        <v>44</v>
      </c>
      <c r="B52" s="29">
        <f t="shared" si="0"/>
        <v>573</v>
      </c>
      <c r="C52" s="29">
        <f t="shared" si="1"/>
        <v>225</v>
      </c>
      <c r="D52" s="33">
        <v>199</v>
      </c>
      <c r="E52" s="33">
        <v>26</v>
      </c>
      <c r="F52" s="29">
        <f t="shared" si="2"/>
        <v>324</v>
      </c>
      <c r="G52" s="33">
        <v>262</v>
      </c>
      <c r="H52" s="33">
        <v>43</v>
      </c>
      <c r="I52" s="33">
        <v>15</v>
      </c>
      <c r="J52" s="33">
        <v>4</v>
      </c>
      <c r="K52" s="33">
        <v>0</v>
      </c>
      <c r="L52" s="63">
        <v>24</v>
      </c>
      <c r="N52" s="60"/>
    </row>
    <row r="53" spans="1:14" ht="13.5" customHeight="1">
      <c r="A53" s="10" t="s">
        <v>45</v>
      </c>
      <c r="B53" s="29">
        <f t="shared" si="0"/>
        <v>640</v>
      </c>
      <c r="C53" s="29">
        <f t="shared" si="1"/>
        <v>217</v>
      </c>
      <c r="D53" s="33">
        <v>187</v>
      </c>
      <c r="E53" s="33">
        <v>30</v>
      </c>
      <c r="F53" s="29">
        <f t="shared" si="2"/>
        <v>385</v>
      </c>
      <c r="G53" s="33">
        <v>294</v>
      </c>
      <c r="H53" s="33">
        <v>63</v>
      </c>
      <c r="I53" s="33">
        <v>24</v>
      </c>
      <c r="J53" s="33">
        <v>4</v>
      </c>
      <c r="K53" s="33">
        <v>0</v>
      </c>
      <c r="L53" s="63">
        <v>38</v>
      </c>
      <c r="N53" s="60"/>
    </row>
    <row r="54" spans="1:14" ht="13.5" customHeight="1">
      <c r="A54" s="10" t="s">
        <v>46</v>
      </c>
      <c r="B54" s="29">
        <f t="shared" si="0"/>
        <v>539</v>
      </c>
      <c r="C54" s="29">
        <f t="shared" si="1"/>
        <v>177</v>
      </c>
      <c r="D54" s="33">
        <v>151</v>
      </c>
      <c r="E54" s="33">
        <v>26</v>
      </c>
      <c r="F54" s="29">
        <f t="shared" si="2"/>
        <v>328</v>
      </c>
      <c r="G54" s="33">
        <v>266</v>
      </c>
      <c r="H54" s="33">
        <v>45</v>
      </c>
      <c r="I54" s="33">
        <v>14</v>
      </c>
      <c r="J54" s="33">
        <v>3</v>
      </c>
      <c r="K54" s="33">
        <v>0</v>
      </c>
      <c r="L54" s="63">
        <v>34</v>
      </c>
      <c r="N54" s="60"/>
    </row>
    <row r="55" spans="1:14" ht="13.5" customHeight="1">
      <c r="A55" s="10" t="s">
        <v>133</v>
      </c>
      <c r="B55" s="29">
        <f t="shared" si="0"/>
        <v>348</v>
      </c>
      <c r="C55" s="29">
        <f t="shared" si="1"/>
        <v>104</v>
      </c>
      <c r="D55" s="33">
        <v>92</v>
      </c>
      <c r="E55" s="33">
        <v>12</v>
      </c>
      <c r="F55" s="29">
        <f t="shared" si="2"/>
        <v>210</v>
      </c>
      <c r="G55" s="33">
        <v>159</v>
      </c>
      <c r="H55" s="33">
        <v>33</v>
      </c>
      <c r="I55" s="33">
        <v>16</v>
      </c>
      <c r="J55" s="33">
        <v>2</v>
      </c>
      <c r="K55" s="33">
        <v>0</v>
      </c>
      <c r="L55" s="63">
        <v>34</v>
      </c>
      <c r="N55" s="60"/>
    </row>
    <row r="56" spans="1:14" ht="13.5" customHeight="1">
      <c r="A56" s="10" t="s">
        <v>47</v>
      </c>
      <c r="B56" s="29">
        <f t="shared" si="0"/>
        <v>722</v>
      </c>
      <c r="C56" s="29">
        <f t="shared" si="1"/>
        <v>203</v>
      </c>
      <c r="D56" s="33">
        <v>192</v>
      </c>
      <c r="E56" s="33">
        <v>11</v>
      </c>
      <c r="F56" s="29">
        <f t="shared" si="2"/>
        <v>490</v>
      </c>
      <c r="G56" s="33">
        <v>396</v>
      </c>
      <c r="H56" s="33">
        <v>70</v>
      </c>
      <c r="I56" s="33">
        <v>22</v>
      </c>
      <c r="J56" s="33">
        <v>2</v>
      </c>
      <c r="K56" s="33">
        <v>0</v>
      </c>
      <c r="L56" s="63">
        <v>29</v>
      </c>
      <c r="N56" s="60"/>
    </row>
    <row r="57" spans="1:14" ht="13.5" customHeight="1">
      <c r="A57" s="10" t="s">
        <v>48</v>
      </c>
      <c r="B57" s="29">
        <f t="shared" si="0"/>
        <v>218</v>
      </c>
      <c r="C57" s="29">
        <f t="shared" si="1"/>
        <v>64</v>
      </c>
      <c r="D57" s="33">
        <v>60</v>
      </c>
      <c r="E57" s="33">
        <v>4</v>
      </c>
      <c r="F57" s="29">
        <f t="shared" si="2"/>
        <v>142</v>
      </c>
      <c r="G57" s="33">
        <v>120</v>
      </c>
      <c r="H57" s="33">
        <v>18</v>
      </c>
      <c r="I57" s="33">
        <v>4</v>
      </c>
      <c r="J57" s="33">
        <v>0</v>
      </c>
      <c r="K57" s="33">
        <v>0</v>
      </c>
      <c r="L57" s="63">
        <v>12</v>
      </c>
      <c r="N57" s="60"/>
    </row>
    <row r="58" spans="1:14" ht="13.5" customHeight="1">
      <c r="A58" s="10" t="s">
        <v>49</v>
      </c>
      <c r="B58" s="29">
        <f t="shared" si="0"/>
        <v>290</v>
      </c>
      <c r="C58" s="29">
        <f t="shared" si="1"/>
        <v>130</v>
      </c>
      <c r="D58" s="33">
        <v>113</v>
      </c>
      <c r="E58" s="33">
        <v>17</v>
      </c>
      <c r="F58" s="29">
        <f t="shared" si="2"/>
        <v>149</v>
      </c>
      <c r="G58" s="33">
        <v>124</v>
      </c>
      <c r="H58" s="33">
        <v>14</v>
      </c>
      <c r="I58" s="33">
        <v>9</v>
      </c>
      <c r="J58" s="33">
        <v>2</v>
      </c>
      <c r="K58" s="33">
        <v>0</v>
      </c>
      <c r="L58" s="63">
        <v>11</v>
      </c>
      <c r="N58" s="60"/>
    </row>
    <row r="59" spans="1:14" ht="13.5" customHeight="1">
      <c r="A59" s="10" t="s">
        <v>50</v>
      </c>
      <c r="B59" s="29">
        <f t="shared" si="0"/>
        <v>529</v>
      </c>
      <c r="C59" s="29">
        <f t="shared" si="1"/>
        <v>248</v>
      </c>
      <c r="D59" s="33">
        <v>224</v>
      </c>
      <c r="E59" s="33">
        <v>24</v>
      </c>
      <c r="F59" s="29">
        <f t="shared" si="2"/>
        <v>259</v>
      </c>
      <c r="G59" s="33">
        <v>209</v>
      </c>
      <c r="H59" s="33">
        <v>27</v>
      </c>
      <c r="I59" s="33">
        <v>21</v>
      </c>
      <c r="J59" s="33">
        <v>2</v>
      </c>
      <c r="K59" s="33">
        <v>1</v>
      </c>
      <c r="L59" s="63">
        <v>21</v>
      </c>
      <c r="N59" s="60"/>
    </row>
    <row r="60" spans="1:14" ht="13.5" customHeight="1">
      <c r="A60" s="10" t="s">
        <v>51</v>
      </c>
      <c r="B60" s="29">
        <f t="shared" si="0"/>
        <v>601</v>
      </c>
      <c r="C60" s="29">
        <f t="shared" si="1"/>
        <v>277</v>
      </c>
      <c r="D60" s="33">
        <v>257</v>
      </c>
      <c r="E60" s="33">
        <v>20</v>
      </c>
      <c r="F60" s="29">
        <f t="shared" si="2"/>
        <v>292</v>
      </c>
      <c r="G60" s="33">
        <v>253</v>
      </c>
      <c r="H60" s="33">
        <v>26</v>
      </c>
      <c r="I60" s="33">
        <v>12</v>
      </c>
      <c r="J60" s="33">
        <v>1</v>
      </c>
      <c r="K60" s="33">
        <v>1</v>
      </c>
      <c r="L60" s="63">
        <v>31</v>
      </c>
      <c r="N60" s="60"/>
    </row>
    <row r="61" spans="1:14" ht="13.5" customHeight="1">
      <c r="A61" s="10" t="s">
        <v>52</v>
      </c>
      <c r="B61" s="29">
        <f t="shared" si="0"/>
        <v>285</v>
      </c>
      <c r="C61" s="29">
        <f t="shared" si="1"/>
        <v>163</v>
      </c>
      <c r="D61" s="33">
        <v>149</v>
      </c>
      <c r="E61" s="33">
        <v>14</v>
      </c>
      <c r="F61" s="29">
        <f t="shared" si="2"/>
        <v>99</v>
      </c>
      <c r="G61" s="33">
        <v>79</v>
      </c>
      <c r="H61" s="33">
        <v>8</v>
      </c>
      <c r="I61" s="33">
        <v>9</v>
      </c>
      <c r="J61" s="33">
        <v>3</v>
      </c>
      <c r="K61" s="33">
        <v>1</v>
      </c>
      <c r="L61" s="63">
        <v>22</v>
      </c>
      <c r="N61" s="60"/>
    </row>
    <row r="62" spans="1:14" ht="13.5" customHeight="1">
      <c r="A62" s="10" t="s">
        <v>53</v>
      </c>
      <c r="B62" s="29">
        <f t="shared" si="0"/>
        <v>562</v>
      </c>
      <c r="C62" s="29">
        <f t="shared" si="1"/>
        <v>287</v>
      </c>
      <c r="D62" s="33">
        <v>252</v>
      </c>
      <c r="E62" s="33">
        <v>35</v>
      </c>
      <c r="F62" s="29">
        <f t="shared" si="2"/>
        <v>244</v>
      </c>
      <c r="G62" s="33">
        <v>182</v>
      </c>
      <c r="H62" s="33">
        <v>39</v>
      </c>
      <c r="I62" s="33">
        <v>22</v>
      </c>
      <c r="J62" s="33">
        <v>1</v>
      </c>
      <c r="K62" s="33">
        <v>1</v>
      </c>
      <c r="L62" s="63">
        <v>30</v>
      </c>
      <c r="N62" s="60"/>
    </row>
    <row r="63" spans="1:14" ht="13.5" customHeight="1">
      <c r="A63" s="10" t="s">
        <v>54</v>
      </c>
      <c r="B63" s="29">
        <f t="shared" si="0"/>
        <v>760</v>
      </c>
      <c r="C63" s="29">
        <f t="shared" si="1"/>
        <v>402</v>
      </c>
      <c r="D63" s="33">
        <v>373</v>
      </c>
      <c r="E63" s="33">
        <v>29</v>
      </c>
      <c r="F63" s="29">
        <f t="shared" si="2"/>
        <v>329</v>
      </c>
      <c r="G63" s="33">
        <v>265</v>
      </c>
      <c r="H63" s="33">
        <v>35</v>
      </c>
      <c r="I63" s="33">
        <v>28</v>
      </c>
      <c r="J63" s="33">
        <v>1</v>
      </c>
      <c r="K63" s="33">
        <v>0</v>
      </c>
      <c r="L63" s="63">
        <v>29</v>
      </c>
      <c r="N63" s="60"/>
    </row>
    <row r="64" spans="1:14" ht="13.5" customHeight="1">
      <c r="A64" s="10" t="s">
        <v>55</v>
      </c>
      <c r="B64" s="29">
        <f t="shared" si="0"/>
        <v>449</v>
      </c>
      <c r="C64" s="29">
        <f t="shared" si="1"/>
        <v>228</v>
      </c>
      <c r="D64" s="33">
        <v>202</v>
      </c>
      <c r="E64" s="33">
        <v>26</v>
      </c>
      <c r="F64" s="29">
        <f t="shared" si="2"/>
        <v>196</v>
      </c>
      <c r="G64" s="33">
        <v>159</v>
      </c>
      <c r="H64" s="33">
        <v>26</v>
      </c>
      <c r="I64" s="33">
        <v>10</v>
      </c>
      <c r="J64" s="33">
        <v>1</v>
      </c>
      <c r="K64" s="33">
        <v>0</v>
      </c>
      <c r="L64" s="63">
        <v>25</v>
      </c>
      <c r="N64" s="60"/>
    </row>
    <row r="65" spans="1:14" ht="13.5" customHeight="1">
      <c r="A65" s="10" t="s">
        <v>56</v>
      </c>
      <c r="B65" s="29">
        <f t="shared" si="0"/>
        <v>371</v>
      </c>
      <c r="C65" s="29">
        <f t="shared" si="1"/>
        <v>214</v>
      </c>
      <c r="D65" s="33">
        <v>198</v>
      </c>
      <c r="E65" s="33">
        <v>16</v>
      </c>
      <c r="F65" s="29">
        <f t="shared" si="2"/>
        <v>139</v>
      </c>
      <c r="G65" s="33">
        <v>109</v>
      </c>
      <c r="H65" s="33">
        <v>18</v>
      </c>
      <c r="I65" s="33">
        <v>11</v>
      </c>
      <c r="J65" s="33">
        <v>1</v>
      </c>
      <c r="K65" s="33">
        <v>0</v>
      </c>
      <c r="L65" s="63">
        <v>18</v>
      </c>
      <c r="N65" s="60"/>
    </row>
    <row r="66" spans="1:14" ht="13.5" customHeight="1">
      <c r="A66" s="10" t="s">
        <v>57</v>
      </c>
      <c r="B66" s="29">
        <f t="shared" si="0"/>
        <v>310</v>
      </c>
      <c r="C66" s="29">
        <f t="shared" si="1"/>
        <v>139</v>
      </c>
      <c r="D66" s="33">
        <v>120</v>
      </c>
      <c r="E66" s="33">
        <v>19</v>
      </c>
      <c r="F66" s="29">
        <f t="shared" si="2"/>
        <v>156</v>
      </c>
      <c r="G66" s="33">
        <v>120</v>
      </c>
      <c r="H66" s="33">
        <v>23</v>
      </c>
      <c r="I66" s="33">
        <v>11</v>
      </c>
      <c r="J66" s="33">
        <v>2</v>
      </c>
      <c r="K66" s="33">
        <v>0</v>
      </c>
      <c r="L66" s="63">
        <v>15</v>
      </c>
      <c r="N66" s="60"/>
    </row>
    <row r="67" spans="1:14" ht="13.5" customHeight="1">
      <c r="A67" s="10" t="s">
        <v>58</v>
      </c>
      <c r="B67" s="29">
        <f t="shared" si="0"/>
        <v>45</v>
      </c>
      <c r="C67" s="29">
        <f t="shared" si="1"/>
        <v>27</v>
      </c>
      <c r="D67" s="33">
        <v>23</v>
      </c>
      <c r="E67" s="33">
        <v>4</v>
      </c>
      <c r="F67" s="29">
        <f t="shared" si="2"/>
        <v>14</v>
      </c>
      <c r="G67" s="33">
        <v>12</v>
      </c>
      <c r="H67" s="33">
        <v>1</v>
      </c>
      <c r="I67" s="33">
        <v>1</v>
      </c>
      <c r="J67" s="33">
        <v>0</v>
      </c>
      <c r="K67" s="33">
        <v>0</v>
      </c>
      <c r="L67" s="63">
        <v>4</v>
      </c>
      <c r="N67" s="60"/>
    </row>
    <row r="68" spans="1:14" ht="13.5" customHeight="1">
      <c r="A68" s="10" t="s">
        <v>59</v>
      </c>
      <c r="B68" s="29">
        <f aca="true" t="shared" si="3" ref="B68:B105">SUM(C68+F68+K68+L68)</f>
        <v>786</v>
      </c>
      <c r="C68" s="29">
        <f aca="true" t="shared" si="4" ref="C68:C105">SUM(D68+E68)</f>
        <v>365</v>
      </c>
      <c r="D68" s="33">
        <v>332</v>
      </c>
      <c r="E68" s="33">
        <v>33</v>
      </c>
      <c r="F68" s="29">
        <f aca="true" t="shared" si="5" ref="F68:F105">SUM(G68+H68+I68+J68)</f>
        <v>388</v>
      </c>
      <c r="G68" s="33">
        <v>334</v>
      </c>
      <c r="H68" s="33">
        <v>33</v>
      </c>
      <c r="I68" s="33">
        <v>20</v>
      </c>
      <c r="J68" s="33">
        <v>1</v>
      </c>
      <c r="K68" s="33">
        <v>1</v>
      </c>
      <c r="L68" s="63">
        <v>32</v>
      </c>
      <c r="N68" s="60"/>
    </row>
    <row r="69" spans="1:14" ht="13.5" customHeight="1">
      <c r="A69" s="10" t="s">
        <v>60</v>
      </c>
      <c r="B69" s="29">
        <f t="shared" si="3"/>
        <v>764</v>
      </c>
      <c r="C69" s="29">
        <f t="shared" si="4"/>
        <v>344</v>
      </c>
      <c r="D69" s="33">
        <v>310</v>
      </c>
      <c r="E69" s="33">
        <v>34</v>
      </c>
      <c r="F69" s="29">
        <f t="shared" si="5"/>
        <v>376</v>
      </c>
      <c r="G69" s="33">
        <v>317</v>
      </c>
      <c r="H69" s="33">
        <v>38</v>
      </c>
      <c r="I69" s="33">
        <v>20</v>
      </c>
      <c r="J69" s="33">
        <v>1</v>
      </c>
      <c r="K69" s="33">
        <v>2</v>
      </c>
      <c r="L69" s="63">
        <v>42</v>
      </c>
      <c r="N69" s="60"/>
    </row>
    <row r="70" spans="1:14" ht="13.5" customHeight="1">
      <c r="A70" s="10" t="s">
        <v>61</v>
      </c>
      <c r="B70" s="29">
        <f t="shared" si="3"/>
        <v>719</v>
      </c>
      <c r="C70" s="29">
        <f t="shared" si="4"/>
        <v>338</v>
      </c>
      <c r="D70" s="33">
        <v>319</v>
      </c>
      <c r="E70" s="33">
        <v>19</v>
      </c>
      <c r="F70" s="29">
        <f t="shared" si="5"/>
        <v>350</v>
      </c>
      <c r="G70" s="33">
        <v>284</v>
      </c>
      <c r="H70" s="33">
        <v>47</v>
      </c>
      <c r="I70" s="33">
        <v>19</v>
      </c>
      <c r="J70" s="33">
        <v>0</v>
      </c>
      <c r="K70" s="33">
        <v>0</v>
      </c>
      <c r="L70" s="63">
        <v>31</v>
      </c>
      <c r="N70" s="60"/>
    </row>
    <row r="71" spans="1:14" ht="13.5" customHeight="1">
      <c r="A71" s="10" t="s">
        <v>62</v>
      </c>
      <c r="B71" s="29">
        <f t="shared" si="3"/>
        <v>410</v>
      </c>
      <c r="C71" s="29">
        <f t="shared" si="4"/>
        <v>245</v>
      </c>
      <c r="D71" s="33">
        <v>224</v>
      </c>
      <c r="E71" s="33">
        <v>21</v>
      </c>
      <c r="F71" s="29">
        <f t="shared" si="5"/>
        <v>152</v>
      </c>
      <c r="G71" s="33">
        <v>132</v>
      </c>
      <c r="H71" s="33">
        <v>16</v>
      </c>
      <c r="I71" s="33">
        <v>4</v>
      </c>
      <c r="J71" s="33">
        <v>0</v>
      </c>
      <c r="K71" s="33">
        <v>0</v>
      </c>
      <c r="L71" s="63">
        <v>13</v>
      </c>
      <c r="N71" s="60"/>
    </row>
    <row r="72" spans="1:14" ht="13.5" customHeight="1">
      <c r="A72" s="10" t="s">
        <v>63</v>
      </c>
      <c r="B72" s="29">
        <f t="shared" si="3"/>
        <v>603</v>
      </c>
      <c r="C72" s="29">
        <f t="shared" si="4"/>
        <v>284</v>
      </c>
      <c r="D72" s="33">
        <v>252</v>
      </c>
      <c r="E72" s="33">
        <v>32</v>
      </c>
      <c r="F72" s="29">
        <f t="shared" si="5"/>
        <v>286</v>
      </c>
      <c r="G72" s="33">
        <v>232</v>
      </c>
      <c r="H72" s="33">
        <v>39</v>
      </c>
      <c r="I72" s="33">
        <v>13</v>
      </c>
      <c r="J72" s="33">
        <v>2</v>
      </c>
      <c r="K72" s="33">
        <v>2</v>
      </c>
      <c r="L72" s="63">
        <v>31</v>
      </c>
      <c r="N72" s="60"/>
    </row>
    <row r="73" spans="1:14" ht="13.5" customHeight="1">
      <c r="A73" s="10" t="s">
        <v>64</v>
      </c>
      <c r="B73" s="29">
        <f t="shared" si="3"/>
        <v>780</v>
      </c>
      <c r="C73" s="29">
        <f t="shared" si="4"/>
        <v>385</v>
      </c>
      <c r="D73" s="33">
        <v>356</v>
      </c>
      <c r="E73" s="33">
        <v>29</v>
      </c>
      <c r="F73" s="29">
        <f t="shared" si="5"/>
        <v>352</v>
      </c>
      <c r="G73" s="33">
        <v>282</v>
      </c>
      <c r="H73" s="33">
        <v>48</v>
      </c>
      <c r="I73" s="33">
        <v>20</v>
      </c>
      <c r="J73" s="33">
        <v>2</v>
      </c>
      <c r="K73" s="33">
        <v>4</v>
      </c>
      <c r="L73" s="63">
        <v>39</v>
      </c>
      <c r="N73" s="60"/>
    </row>
    <row r="74" spans="1:14" ht="13.5" customHeight="1">
      <c r="A74" s="10" t="s">
        <v>65</v>
      </c>
      <c r="B74" s="29">
        <f t="shared" si="3"/>
        <v>578</v>
      </c>
      <c r="C74" s="29">
        <f t="shared" si="4"/>
        <v>304</v>
      </c>
      <c r="D74" s="33">
        <v>282</v>
      </c>
      <c r="E74" s="33">
        <v>22</v>
      </c>
      <c r="F74" s="29">
        <f t="shared" si="5"/>
        <v>238</v>
      </c>
      <c r="G74" s="33">
        <v>179</v>
      </c>
      <c r="H74" s="33">
        <v>40</v>
      </c>
      <c r="I74" s="33">
        <v>16</v>
      </c>
      <c r="J74" s="33">
        <v>3</v>
      </c>
      <c r="K74" s="33">
        <v>1</v>
      </c>
      <c r="L74" s="63">
        <v>35</v>
      </c>
      <c r="N74" s="60"/>
    </row>
    <row r="75" spans="1:14" ht="13.5" customHeight="1">
      <c r="A75" s="10" t="s">
        <v>66</v>
      </c>
      <c r="B75" s="29">
        <f t="shared" si="3"/>
        <v>366</v>
      </c>
      <c r="C75" s="29">
        <f t="shared" si="4"/>
        <v>169</v>
      </c>
      <c r="D75" s="33">
        <v>147</v>
      </c>
      <c r="E75" s="33">
        <v>22</v>
      </c>
      <c r="F75" s="29">
        <f t="shared" si="5"/>
        <v>186</v>
      </c>
      <c r="G75" s="33">
        <v>162</v>
      </c>
      <c r="H75" s="33">
        <v>14</v>
      </c>
      <c r="I75" s="33">
        <v>9</v>
      </c>
      <c r="J75" s="33">
        <v>1</v>
      </c>
      <c r="K75" s="33">
        <v>0</v>
      </c>
      <c r="L75" s="63">
        <v>11</v>
      </c>
      <c r="N75" s="60"/>
    </row>
    <row r="76" spans="1:14" ht="13.5" customHeight="1">
      <c r="A76" s="10" t="s">
        <v>67</v>
      </c>
      <c r="B76" s="29">
        <f t="shared" si="3"/>
        <v>599</v>
      </c>
      <c r="C76" s="29">
        <f t="shared" si="4"/>
        <v>275</v>
      </c>
      <c r="D76" s="33">
        <v>245</v>
      </c>
      <c r="E76" s="33">
        <v>30</v>
      </c>
      <c r="F76" s="29">
        <f t="shared" si="5"/>
        <v>289</v>
      </c>
      <c r="G76" s="33">
        <v>241</v>
      </c>
      <c r="H76" s="33">
        <v>31</v>
      </c>
      <c r="I76" s="33">
        <v>14</v>
      </c>
      <c r="J76" s="33">
        <v>3</v>
      </c>
      <c r="K76" s="33">
        <v>0</v>
      </c>
      <c r="L76" s="63">
        <v>35</v>
      </c>
      <c r="N76" s="60"/>
    </row>
    <row r="77" spans="1:14" ht="13.5" customHeight="1">
      <c r="A77" s="10" t="s">
        <v>134</v>
      </c>
      <c r="B77" s="29">
        <f t="shared" si="3"/>
        <v>746</v>
      </c>
      <c r="C77" s="29">
        <f t="shared" si="4"/>
        <v>250</v>
      </c>
      <c r="D77" s="33">
        <v>230</v>
      </c>
      <c r="E77" s="33">
        <v>20</v>
      </c>
      <c r="F77" s="29">
        <f t="shared" si="5"/>
        <v>456</v>
      </c>
      <c r="G77" s="33">
        <v>384</v>
      </c>
      <c r="H77" s="33">
        <v>52</v>
      </c>
      <c r="I77" s="33">
        <v>19</v>
      </c>
      <c r="J77" s="33">
        <v>1</v>
      </c>
      <c r="K77" s="33">
        <v>0</v>
      </c>
      <c r="L77" s="63">
        <v>40</v>
      </c>
      <c r="N77" s="60"/>
    </row>
    <row r="78" spans="1:14" ht="13.5" customHeight="1">
      <c r="A78" s="10" t="s">
        <v>68</v>
      </c>
      <c r="B78" s="29">
        <f t="shared" si="3"/>
        <v>521</v>
      </c>
      <c r="C78" s="29">
        <f t="shared" si="4"/>
        <v>118</v>
      </c>
      <c r="D78" s="33">
        <v>112</v>
      </c>
      <c r="E78" s="33">
        <v>6</v>
      </c>
      <c r="F78" s="29">
        <f t="shared" si="5"/>
        <v>367</v>
      </c>
      <c r="G78" s="33">
        <v>323</v>
      </c>
      <c r="H78" s="33">
        <v>36</v>
      </c>
      <c r="I78" s="33">
        <v>7</v>
      </c>
      <c r="J78" s="33">
        <v>1</v>
      </c>
      <c r="K78" s="33">
        <v>0</v>
      </c>
      <c r="L78" s="63">
        <v>36</v>
      </c>
      <c r="N78" s="60"/>
    </row>
    <row r="79" spans="1:14" ht="13.5" customHeight="1">
      <c r="A79" s="10" t="s">
        <v>69</v>
      </c>
      <c r="B79" s="29">
        <f t="shared" si="3"/>
        <v>622</v>
      </c>
      <c r="C79" s="29">
        <f t="shared" si="4"/>
        <v>217</v>
      </c>
      <c r="D79" s="33">
        <v>204</v>
      </c>
      <c r="E79" s="33">
        <v>13</v>
      </c>
      <c r="F79" s="29">
        <f t="shared" si="5"/>
        <v>378</v>
      </c>
      <c r="G79" s="33">
        <v>334</v>
      </c>
      <c r="H79" s="33">
        <v>29</v>
      </c>
      <c r="I79" s="33">
        <v>14</v>
      </c>
      <c r="J79" s="33">
        <v>1</v>
      </c>
      <c r="K79" s="33">
        <v>0</v>
      </c>
      <c r="L79" s="63">
        <v>27</v>
      </c>
      <c r="N79" s="60"/>
    </row>
    <row r="80" spans="1:14" ht="13.5" customHeight="1">
      <c r="A80" s="10" t="s">
        <v>70</v>
      </c>
      <c r="B80" s="29">
        <f t="shared" si="3"/>
        <v>616</v>
      </c>
      <c r="C80" s="29">
        <f t="shared" si="4"/>
        <v>190</v>
      </c>
      <c r="D80" s="33">
        <v>175</v>
      </c>
      <c r="E80" s="33">
        <v>15</v>
      </c>
      <c r="F80" s="29">
        <f t="shared" si="5"/>
        <v>398</v>
      </c>
      <c r="G80" s="33">
        <v>335</v>
      </c>
      <c r="H80" s="33">
        <v>57</v>
      </c>
      <c r="I80" s="33">
        <v>6</v>
      </c>
      <c r="J80" s="33">
        <v>0</v>
      </c>
      <c r="K80" s="33">
        <v>0</v>
      </c>
      <c r="L80" s="63">
        <v>28</v>
      </c>
      <c r="N80" s="60"/>
    </row>
    <row r="81" spans="1:14" ht="13.5" customHeight="1">
      <c r="A81" s="10" t="s">
        <v>71</v>
      </c>
      <c r="B81" s="29">
        <f t="shared" si="3"/>
        <v>471</v>
      </c>
      <c r="C81" s="29">
        <f t="shared" si="4"/>
        <v>137</v>
      </c>
      <c r="D81" s="33">
        <v>118</v>
      </c>
      <c r="E81" s="33">
        <v>19</v>
      </c>
      <c r="F81" s="29">
        <f t="shared" si="5"/>
        <v>311</v>
      </c>
      <c r="G81" s="33">
        <v>258</v>
      </c>
      <c r="H81" s="33">
        <v>40</v>
      </c>
      <c r="I81" s="33">
        <v>10</v>
      </c>
      <c r="J81" s="33">
        <v>3</v>
      </c>
      <c r="K81" s="33">
        <v>0</v>
      </c>
      <c r="L81" s="63">
        <v>23</v>
      </c>
      <c r="N81" s="60"/>
    </row>
    <row r="82" spans="1:14" ht="13.5" customHeight="1">
      <c r="A82" s="10" t="s">
        <v>72</v>
      </c>
      <c r="B82" s="29">
        <f t="shared" si="3"/>
        <v>543</v>
      </c>
      <c r="C82" s="29">
        <f t="shared" si="4"/>
        <v>156</v>
      </c>
      <c r="D82" s="33">
        <v>129</v>
      </c>
      <c r="E82" s="33">
        <v>27</v>
      </c>
      <c r="F82" s="29">
        <f t="shared" si="5"/>
        <v>365</v>
      </c>
      <c r="G82" s="33">
        <v>300</v>
      </c>
      <c r="H82" s="33">
        <v>53</v>
      </c>
      <c r="I82" s="33">
        <v>11</v>
      </c>
      <c r="J82" s="33">
        <v>1</v>
      </c>
      <c r="K82" s="33">
        <v>0</v>
      </c>
      <c r="L82" s="63">
        <v>22</v>
      </c>
      <c r="N82" s="60"/>
    </row>
    <row r="83" spans="1:14" ht="13.5" customHeight="1">
      <c r="A83" s="10" t="s">
        <v>73</v>
      </c>
      <c r="B83" s="29">
        <f t="shared" si="3"/>
        <v>716</v>
      </c>
      <c r="C83" s="29">
        <f t="shared" si="4"/>
        <v>335</v>
      </c>
      <c r="D83" s="33">
        <v>302</v>
      </c>
      <c r="E83" s="33">
        <v>33</v>
      </c>
      <c r="F83" s="29">
        <f t="shared" si="5"/>
        <v>341</v>
      </c>
      <c r="G83" s="33">
        <v>277</v>
      </c>
      <c r="H83" s="33">
        <v>35</v>
      </c>
      <c r="I83" s="33">
        <v>28</v>
      </c>
      <c r="J83" s="33">
        <v>1</v>
      </c>
      <c r="K83" s="33">
        <v>0</v>
      </c>
      <c r="L83" s="63">
        <v>40</v>
      </c>
      <c r="N83" s="60"/>
    </row>
    <row r="84" spans="1:14" ht="13.5" customHeight="1">
      <c r="A84" s="10" t="s">
        <v>74</v>
      </c>
      <c r="B84" s="29">
        <f t="shared" si="3"/>
        <v>571</v>
      </c>
      <c r="C84" s="29">
        <f t="shared" si="4"/>
        <v>332</v>
      </c>
      <c r="D84" s="33">
        <v>302</v>
      </c>
      <c r="E84" s="33">
        <v>30</v>
      </c>
      <c r="F84" s="29">
        <f t="shared" si="5"/>
        <v>202</v>
      </c>
      <c r="G84" s="33">
        <v>169</v>
      </c>
      <c r="H84" s="33">
        <v>20</v>
      </c>
      <c r="I84" s="33">
        <v>12</v>
      </c>
      <c r="J84" s="33">
        <v>1</v>
      </c>
      <c r="K84" s="33">
        <v>0</v>
      </c>
      <c r="L84" s="63">
        <v>37</v>
      </c>
      <c r="N84" s="60"/>
    </row>
    <row r="85" spans="1:14" ht="13.5" customHeight="1">
      <c r="A85" s="10" t="s">
        <v>75</v>
      </c>
      <c r="B85" s="29">
        <f t="shared" si="3"/>
        <v>724</v>
      </c>
      <c r="C85" s="29">
        <f t="shared" si="4"/>
        <v>353</v>
      </c>
      <c r="D85" s="33">
        <v>323</v>
      </c>
      <c r="E85" s="33">
        <v>30</v>
      </c>
      <c r="F85" s="29">
        <f t="shared" si="5"/>
        <v>335</v>
      </c>
      <c r="G85" s="33">
        <v>269</v>
      </c>
      <c r="H85" s="33">
        <v>41</v>
      </c>
      <c r="I85" s="33">
        <v>22</v>
      </c>
      <c r="J85" s="33">
        <v>3</v>
      </c>
      <c r="K85" s="33">
        <v>0</v>
      </c>
      <c r="L85" s="63">
        <v>36</v>
      </c>
      <c r="N85" s="60"/>
    </row>
    <row r="86" spans="1:14" ht="13.5" customHeight="1">
      <c r="A86" s="10" t="s">
        <v>76</v>
      </c>
      <c r="B86" s="29">
        <f t="shared" si="3"/>
        <v>1068</v>
      </c>
      <c r="C86" s="29">
        <f t="shared" si="4"/>
        <v>647</v>
      </c>
      <c r="D86" s="33">
        <v>591</v>
      </c>
      <c r="E86" s="33">
        <v>56</v>
      </c>
      <c r="F86" s="29">
        <f t="shared" si="5"/>
        <v>342</v>
      </c>
      <c r="G86" s="33">
        <v>276</v>
      </c>
      <c r="H86" s="33">
        <v>38</v>
      </c>
      <c r="I86" s="33">
        <v>24</v>
      </c>
      <c r="J86" s="33">
        <v>4</v>
      </c>
      <c r="K86" s="33">
        <v>0</v>
      </c>
      <c r="L86" s="63">
        <v>79</v>
      </c>
      <c r="N86" s="60"/>
    </row>
    <row r="87" spans="1:14" ht="13.5" customHeight="1">
      <c r="A87" s="10" t="s">
        <v>77</v>
      </c>
      <c r="B87" s="29">
        <f t="shared" si="3"/>
        <v>725</v>
      </c>
      <c r="C87" s="29">
        <f t="shared" si="4"/>
        <v>388</v>
      </c>
      <c r="D87" s="33">
        <v>362</v>
      </c>
      <c r="E87" s="33">
        <v>26</v>
      </c>
      <c r="F87" s="29">
        <f t="shared" si="5"/>
        <v>306</v>
      </c>
      <c r="G87" s="33">
        <v>233</v>
      </c>
      <c r="H87" s="33">
        <v>45</v>
      </c>
      <c r="I87" s="33">
        <v>25</v>
      </c>
      <c r="J87" s="33">
        <v>3</v>
      </c>
      <c r="K87" s="33">
        <v>1</v>
      </c>
      <c r="L87" s="63">
        <v>30</v>
      </c>
      <c r="N87" s="60"/>
    </row>
    <row r="88" spans="1:14" ht="13.5" customHeight="1">
      <c r="A88" s="10" t="s">
        <v>78</v>
      </c>
      <c r="B88" s="29">
        <f t="shared" si="3"/>
        <v>304</v>
      </c>
      <c r="C88" s="29">
        <f t="shared" si="4"/>
        <v>136</v>
      </c>
      <c r="D88" s="33">
        <v>117</v>
      </c>
      <c r="E88" s="33">
        <v>19</v>
      </c>
      <c r="F88" s="29">
        <f t="shared" si="5"/>
        <v>162</v>
      </c>
      <c r="G88" s="33">
        <v>137</v>
      </c>
      <c r="H88" s="33">
        <v>14</v>
      </c>
      <c r="I88" s="33">
        <v>10</v>
      </c>
      <c r="J88" s="33">
        <v>1</v>
      </c>
      <c r="K88" s="33">
        <v>1</v>
      </c>
      <c r="L88" s="63">
        <v>5</v>
      </c>
      <c r="N88" s="60"/>
    </row>
    <row r="89" spans="1:14" ht="13.5" customHeight="1">
      <c r="A89" s="10" t="s">
        <v>79</v>
      </c>
      <c r="B89" s="29">
        <f t="shared" si="3"/>
        <v>768</v>
      </c>
      <c r="C89" s="29">
        <f t="shared" si="4"/>
        <v>307</v>
      </c>
      <c r="D89" s="33">
        <v>249</v>
      </c>
      <c r="E89" s="33">
        <v>58</v>
      </c>
      <c r="F89" s="29">
        <f t="shared" si="5"/>
        <v>420</v>
      </c>
      <c r="G89" s="33">
        <v>313</v>
      </c>
      <c r="H89" s="33">
        <v>70</v>
      </c>
      <c r="I89" s="33">
        <v>32</v>
      </c>
      <c r="J89" s="33">
        <v>5</v>
      </c>
      <c r="K89" s="33">
        <v>1</v>
      </c>
      <c r="L89" s="63">
        <v>40</v>
      </c>
      <c r="N89" s="60"/>
    </row>
    <row r="90" spans="1:14" ht="13.5" customHeight="1">
      <c r="A90" s="10" t="s">
        <v>80</v>
      </c>
      <c r="B90" s="29">
        <f t="shared" si="3"/>
        <v>624</v>
      </c>
      <c r="C90" s="29">
        <f t="shared" si="4"/>
        <v>259</v>
      </c>
      <c r="D90" s="33">
        <v>236</v>
      </c>
      <c r="E90" s="33">
        <v>23</v>
      </c>
      <c r="F90" s="29">
        <f t="shared" si="5"/>
        <v>331</v>
      </c>
      <c r="G90" s="33">
        <v>256</v>
      </c>
      <c r="H90" s="33">
        <v>53</v>
      </c>
      <c r="I90" s="33">
        <v>22</v>
      </c>
      <c r="J90" s="33">
        <v>0</v>
      </c>
      <c r="K90" s="33">
        <v>0</v>
      </c>
      <c r="L90" s="63">
        <v>34</v>
      </c>
      <c r="N90" s="60"/>
    </row>
    <row r="91" spans="1:14" ht="13.5" customHeight="1">
      <c r="A91" s="10" t="s">
        <v>81</v>
      </c>
      <c r="B91" s="29">
        <f t="shared" si="3"/>
        <v>583</v>
      </c>
      <c r="C91" s="29">
        <f t="shared" si="4"/>
        <v>211</v>
      </c>
      <c r="D91" s="33">
        <v>191</v>
      </c>
      <c r="E91" s="33">
        <v>20</v>
      </c>
      <c r="F91" s="29">
        <f t="shared" si="5"/>
        <v>348</v>
      </c>
      <c r="G91" s="33">
        <v>270</v>
      </c>
      <c r="H91" s="33">
        <v>58</v>
      </c>
      <c r="I91" s="33">
        <v>18</v>
      </c>
      <c r="J91" s="33">
        <v>2</v>
      </c>
      <c r="K91" s="33">
        <v>0</v>
      </c>
      <c r="L91" s="63">
        <v>24</v>
      </c>
      <c r="N91" s="60"/>
    </row>
    <row r="92" spans="1:14" ht="13.5" customHeight="1">
      <c r="A92" s="10" t="s">
        <v>82</v>
      </c>
      <c r="B92" s="29">
        <f t="shared" si="3"/>
        <v>495</v>
      </c>
      <c r="C92" s="29">
        <f t="shared" si="4"/>
        <v>149</v>
      </c>
      <c r="D92" s="33">
        <v>136</v>
      </c>
      <c r="E92" s="33">
        <v>13</v>
      </c>
      <c r="F92" s="29">
        <f t="shared" si="5"/>
        <v>325</v>
      </c>
      <c r="G92" s="33">
        <v>254</v>
      </c>
      <c r="H92" s="33">
        <v>58</v>
      </c>
      <c r="I92" s="33">
        <v>12</v>
      </c>
      <c r="J92" s="33">
        <v>1</v>
      </c>
      <c r="K92" s="33">
        <v>1</v>
      </c>
      <c r="L92" s="63">
        <v>20</v>
      </c>
      <c r="N92" s="60"/>
    </row>
    <row r="93" spans="1:14" ht="13.5" customHeight="1">
      <c r="A93" s="10" t="s">
        <v>83</v>
      </c>
      <c r="B93" s="29">
        <f t="shared" si="3"/>
        <v>518</v>
      </c>
      <c r="C93" s="29">
        <f t="shared" si="4"/>
        <v>212</v>
      </c>
      <c r="D93" s="33">
        <v>189</v>
      </c>
      <c r="E93" s="33">
        <v>23</v>
      </c>
      <c r="F93" s="29">
        <f t="shared" si="5"/>
        <v>274</v>
      </c>
      <c r="G93" s="33">
        <v>214</v>
      </c>
      <c r="H93" s="33">
        <v>39</v>
      </c>
      <c r="I93" s="33">
        <v>20</v>
      </c>
      <c r="J93" s="33">
        <v>1</v>
      </c>
      <c r="K93" s="33">
        <v>0</v>
      </c>
      <c r="L93" s="63">
        <v>32</v>
      </c>
      <c r="N93" s="60"/>
    </row>
    <row r="94" spans="1:14" ht="13.5" customHeight="1">
      <c r="A94" s="10" t="s">
        <v>84</v>
      </c>
      <c r="B94" s="29">
        <f t="shared" si="3"/>
        <v>493</v>
      </c>
      <c r="C94" s="29">
        <f t="shared" si="4"/>
        <v>146</v>
      </c>
      <c r="D94" s="33">
        <v>135</v>
      </c>
      <c r="E94" s="33">
        <v>11</v>
      </c>
      <c r="F94" s="29">
        <f t="shared" si="5"/>
        <v>310</v>
      </c>
      <c r="G94" s="33">
        <v>257</v>
      </c>
      <c r="H94" s="33">
        <v>30</v>
      </c>
      <c r="I94" s="33">
        <v>21</v>
      </c>
      <c r="J94" s="33">
        <v>2</v>
      </c>
      <c r="K94" s="33">
        <v>1</v>
      </c>
      <c r="L94" s="63">
        <v>36</v>
      </c>
      <c r="N94" s="60"/>
    </row>
    <row r="95" spans="1:14" ht="13.5" customHeight="1">
      <c r="A95" s="10" t="s">
        <v>85</v>
      </c>
      <c r="B95" s="29">
        <f t="shared" si="3"/>
        <v>522</v>
      </c>
      <c r="C95" s="29">
        <f t="shared" si="4"/>
        <v>122</v>
      </c>
      <c r="D95" s="33">
        <v>107</v>
      </c>
      <c r="E95" s="33">
        <v>15</v>
      </c>
      <c r="F95" s="29">
        <f t="shared" si="5"/>
        <v>357</v>
      </c>
      <c r="G95" s="33">
        <v>293</v>
      </c>
      <c r="H95" s="33">
        <v>45</v>
      </c>
      <c r="I95" s="33">
        <v>18</v>
      </c>
      <c r="J95" s="33">
        <v>1</v>
      </c>
      <c r="K95" s="33">
        <v>0</v>
      </c>
      <c r="L95" s="63">
        <v>43</v>
      </c>
      <c r="N95" s="60"/>
    </row>
    <row r="96" spans="1:14" ht="13.5" customHeight="1">
      <c r="A96" s="10" t="s">
        <v>86</v>
      </c>
      <c r="B96" s="29">
        <f t="shared" si="3"/>
        <v>525</v>
      </c>
      <c r="C96" s="29">
        <f t="shared" si="4"/>
        <v>170</v>
      </c>
      <c r="D96" s="33">
        <v>155</v>
      </c>
      <c r="E96" s="33">
        <v>15</v>
      </c>
      <c r="F96" s="29">
        <f t="shared" si="5"/>
        <v>318</v>
      </c>
      <c r="G96" s="33">
        <v>243</v>
      </c>
      <c r="H96" s="33">
        <v>60</v>
      </c>
      <c r="I96" s="33">
        <v>15</v>
      </c>
      <c r="J96" s="33">
        <v>0</v>
      </c>
      <c r="K96" s="33">
        <v>0</v>
      </c>
      <c r="L96" s="63">
        <v>37</v>
      </c>
      <c r="N96" s="60"/>
    </row>
    <row r="97" spans="1:14" ht="13.5" customHeight="1">
      <c r="A97" s="10" t="s">
        <v>87</v>
      </c>
      <c r="B97" s="29">
        <f t="shared" si="3"/>
        <v>859</v>
      </c>
      <c r="C97" s="29">
        <f t="shared" si="4"/>
        <v>342</v>
      </c>
      <c r="D97" s="33">
        <v>310</v>
      </c>
      <c r="E97" s="33">
        <v>32</v>
      </c>
      <c r="F97" s="29">
        <f t="shared" si="5"/>
        <v>461</v>
      </c>
      <c r="G97" s="33">
        <v>368</v>
      </c>
      <c r="H97" s="33">
        <v>70</v>
      </c>
      <c r="I97" s="33">
        <v>22</v>
      </c>
      <c r="J97" s="33">
        <v>1</v>
      </c>
      <c r="K97" s="33">
        <v>0</v>
      </c>
      <c r="L97" s="63">
        <v>56</v>
      </c>
      <c r="N97" s="60"/>
    </row>
    <row r="98" spans="1:14" ht="13.5" customHeight="1">
      <c r="A98" s="10" t="s">
        <v>88</v>
      </c>
      <c r="B98" s="29">
        <f t="shared" si="3"/>
        <v>265</v>
      </c>
      <c r="C98" s="29">
        <f t="shared" si="4"/>
        <v>56</v>
      </c>
      <c r="D98" s="33">
        <v>50</v>
      </c>
      <c r="E98" s="33">
        <v>6</v>
      </c>
      <c r="F98" s="29">
        <f t="shared" si="5"/>
        <v>196</v>
      </c>
      <c r="G98" s="33">
        <v>167</v>
      </c>
      <c r="H98" s="33">
        <v>21</v>
      </c>
      <c r="I98" s="33">
        <v>6</v>
      </c>
      <c r="J98" s="33">
        <v>2</v>
      </c>
      <c r="K98" s="33">
        <v>0</v>
      </c>
      <c r="L98" s="63">
        <v>13</v>
      </c>
      <c r="N98" s="60"/>
    </row>
    <row r="99" spans="1:14" ht="13.5" customHeight="1">
      <c r="A99" s="10" t="s">
        <v>138</v>
      </c>
      <c r="B99" s="29">
        <f t="shared" si="3"/>
        <v>334</v>
      </c>
      <c r="C99" s="29">
        <f t="shared" si="4"/>
        <v>111</v>
      </c>
      <c r="D99" s="33">
        <v>99</v>
      </c>
      <c r="E99" s="33">
        <v>12</v>
      </c>
      <c r="F99" s="29">
        <f t="shared" si="5"/>
        <v>208</v>
      </c>
      <c r="G99" s="33">
        <v>166</v>
      </c>
      <c r="H99" s="33">
        <v>30</v>
      </c>
      <c r="I99" s="33">
        <v>11</v>
      </c>
      <c r="J99" s="33">
        <v>1</v>
      </c>
      <c r="K99" s="33">
        <v>0</v>
      </c>
      <c r="L99" s="63">
        <v>15</v>
      </c>
      <c r="N99" s="60"/>
    </row>
    <row r="100" spans="1:14" ht="13.5" customHeight="1">
      <c r="A100" s="10" t="s">
        <v>89</v>
      </c>
      <c r="B100" s="29">
        <f t="shared" si="3"/>
        <v>582</v>
      </c>
      <c r="C100" s="29">
        <f t="shared" si="4"/>
        <v>138</v>
      </c>
      <c r="D100" s="33">
        <v>120</v>
      </c>
      <c r="E100" s="33">
        <v>18</v>
      </c>
      <c r="F100" s="29">
        <f t="shared" si="5"/>
        <v>415</v>
      </c>
      <c r="G100" s="33">
        <v>343</v>
      </c>
      <c r="H100" s="33">
        <v>54</v>
      </c>
      <c r="I100" s="33">
        <v>14</v>
      </c>
      <c r="J100" s="33">
        <v>4</v>
      </c>
      <c r="K100" s="33">
        <v>0</v>
      </c>
      <c r="L100" s="63">
        <v>29</v>
      </c>
      <c r="N100" s="60"/>
    </row>
    <row r="101" spans="1:14" ht="13.5" customHeight="1">
      <c r="A101" s="10" t="s">
        <v>90</v>
      </c>
      <c r="B101" s="29">
        <f t="shared" si="3"/>
        <v>426</v>
      </c>
      <c r="C101" s="29">
        <f t="shared" si="4"/>
        <v>172</v>
      </c>
      <c r="D101" s="33">
        <v>155</v>
      </c>
      <c r="E101" s="33">
        <v>17</v>
      </c>
      <c r="F101" s="29">
        <f t="shared" si="5"/>
        <v>229</v>
      </c>
      <c r="G101" s="33">
        <v>188</v>
      </c>
      <c r="H101" s="33">
        <v>28</v>
      </c>
      <c r="I101" s="33">
        <v>12</v>
      </c>
      <c r="J101" s="33">
        <v>1</v>
      </c>
      <c r="K101" s="33">
        <v>0</v>
      </c>
      <c r="L101" s="63">
        <v>25</v>
      </c>
      <c r="N101" s="60"/>
    </row>
    <row r="102" spans="1:14" ht="13.5" customHeight="1">
      <c r="A102" s="10" t="s">
        <v>91</v>
      </c>
      <c r="B102" s="29">
        <f t="shared" si="3"/>
        <v>479</v>
      </c>
      <c r="C102" s="29">
        <f t="shared" si="4"/>
        <v>159</v>
      </c>
      <c r="D102" s="33">
        <v>141</v>
      </c>
      <c r="E102" s="33">
        <v>18</v>
      </c>
      <c r="F102" s="29">
        <f t="shared" si="5"/>
        <v>297</v>
      </c>
      <c r="G102" s="33">
        <v>250</v>
      </c>
      <c r="H102" s="33">
        <v>37</v>
      </c>
      <c r="I102" s="33">
        <v>10</v>
      </c>
      <c r="J102" s="33">
        <v>0</v>
      </c>
      <c r="K102" s="33">
        <v>0</v>
      </c>
      <c r="L102" s="63">
        <v>23</v>
      </c>
      <c r="N102" s="60"/>
    </row>
    <row r="103" spans="1:14" ht="13.5" customHeight="1">
      <c r="A103" s="10" t="s">
        <v>92</v>
      </c>
      <c r="B103" s="29">
        <f t="shared" si="3"/>
        <v>775</v>
      </c>
      <c r="C103" s="29">
        <f t="shared" si="4"/>
        <v>312</v>
      </c>
      <c r="D103" s="33">
        <v>280</v>
      </c>
      <c r="E103" s="33">
        <v>32</v>
      </c>
      <c r="F103" s="29">
        <f t="shared" si="5"/>
        <v>424</v>
      </c>
      <c r="G103" s="33">
        <v>329</v>
      </c>
      <c r="H103" s="33">
        <v>62</v>
      </c>
      <c r="I103" s="33">
        <v>30</v>
      </c>
      <c r="J103" s="33">
        <v>3</v>
      </c>
      <c r="K103" s="33">
        <v>0</v>
      </c>
      <c r="L103" s="63">
        <v>39</v>
      </c>
      <c r="N103" s="60"/>
    </row>
    <row r="104" spans="1:14" ht="13.5" customHeight="1">
      <c r="A104" s="10" t="s">
        <v>93</v>
      </c>
      <c r="B104" s="29">
        <f t="shared" si="3"/>
        <v>768</v>
      </c>
      <c r="C104" s="29">
        <f t="shared" si="4"/>
        <v>245</v>
      </c>
      <c r="D104" s="33">
        <v>225</v>
      </c>
      <c r="E104" s="33">
        <v>20</v>
      </c>
      <c r="F104" s="29">
        <f t="shared" si="5"/>
        <v>463</v>
      </c>
      <c r="G104" s="33">
        <v>383</v>
      </c>
      <c r="H104" s="33">
        <v>60</v>
      </c>
      <c r="I104" s="33">
        <v>18</v>
      </c>
      <c r="J104" s="33">
        <v>2</v>
      </c>
      <c r="K104" s="33">
        <v>0</v>
      </c>
      <c r="L104" s="63">
        <v>60</v>
      </c>
      <c r="N104" s="60"/>
    </row>
    <row r="105" spans="1:14" ht="13.5" customHeight="1">
      <c r="A105" s="10" t="s">
        <v>94</v>
      </c>
      <c r="B105" s="29">
        <f t="shared" si="3"/>
        <v>857</v>
      </c>
      <c r="C105" s="29">
        <f t="shared" si="4"/>
        <v>280</v>
      </c>
      <c r="D105" s="33">
        <v>248</v>
      </c>
      <c r="E105" s="33">
        <v>32</v>
      </c>
      <c r="F105" s="29">
        <f t="shared" si="5"/>
        <v>518</v>
      </c>
      <c r="G105" s="33">
        <v>441</v>
      </c>
      <c r="H105" s="33">
        <v>57</v>
      </c>
      <c r="I105" s="33">
        <v>19</v>
      </c>
      <c r="J105" s="33">
        <v>1</v>
      </c>
      <c r="K105" s="33">
        <v>0</v>
      </c>
      <c r="L105" s="63">
        <v>59</v>
      </c>
      <c r="N105" s="60"/>
    </row>
    <row r="106" spans="1:12" ht="13.5" customHeight="1">
      <c r="A106" s="11" t="s">
        <v>109</v>
      </c>
      <c r="B106" s="37">
        <f aca="true" t="shared" si="6" ref="B106:L106">SUM(B3:B105)</f>
        <v>54807</v>
      </c>
      <c r="C106" s="37">
        <f t="shared" si="6"/>
        <v>21810</v>
      </c>
      <c r="D106" s="37">
        <f t="shared" si="6"/>
        <v>19633</v>
      </c>
      <c r="E106" s="37">
        <f t="shared" si="6"/>
        <v>2177</v>
      </c>
      <c r="F106" s="37">
        <f t="shared" si="6"/>
        <v>30091</v>
      </c>
      <c r="G106" s="37">
        <f t="shared" si="6"/>
        <v>24659</v>
      </c>
      <c r="H106" s="37">
        <f t="shared" si="6"/>
        <v>3777</v>
      </c>
      <c r="I106" s="37">
        <f t="shared" si="6"/>
        <v>1511</v>
      </c>
      <c r="J106" s="37">
        <f t="shared" si="6"/>
        <v>144</v>
      </c>
      <c r="K106" s="37">
        <f>SUM(K3:K105)</f>
        <v>28</v>
      </c>
      <c r="L106" s="37">
        <f t="shared" si="6"/>
        <v>2878</v>
      </c>
    </row>
    <row r="107" spans="4:11" ht="13.5" customHeight="1">
      <c r="D107" s="39"/>
      <c r="E107" s="39"/>
      <c r="F107" s="40"/>
      <c r="G107" s="39"/>
      <c r="H107" s="39"/>
      <c r="I107" s="39"/>
      <c r="J107" s="39"/>
      <c r="K107" s="39"/>
    </row>
    <row r="108" spans="4:11" ht="13.5" customHeight="1">
      <c r="D108" s="39"/>
      <c r="E108" s="39"/>
      <c r="F108" s="40"/>
      <c r="G108" s="39"/>
      <c r="H108" s="39"/>
      <c r="I108" s="39"/>
      <c r="J108" s="39"/>
      <c r="K108" s="39"/>
    </row>
    <row r="109" spans="4:11" ht="12.75">
      <c r="D109" s="39"/>
      <c r="E109" s="39"/>
      <c r="F109" s="40"/>
      <c r="G109" s="39"/>
      <c r="H109" s="39"/>
      <c r="I109" s="39"/>
      <c r="J109" s="39"/>
      <c r="K109" s="39"/>
    </row>
    <row r="110" spans="4:11" ht="12.75">
      <c r="D110" s="39"/>
      <c r="E110" s="39"/>
      <c r="F110" s="40"/>
      <c r="G110" s="39"/>
      <c r="H110" s="39"/>
      <c r="I110" s="39"/>
      <c r="J110" s="39"/>
      <c r="K110" s="39"/>
    </row>
    <row r="111" spans="4:11" ht="12.75">
      <c r="D111" s="39"/>
      <c r="E111" s="39"/>
      <c r="F111" s="40"/>
      <c r="G111" s="39"/>
      <c r="H111" s="39"/>
      <c r="I111" s="39"/>
      <c r="J111" s="39"/>
      <c r="K111" s="39"/>
    </row>
    <row r="112" spans="4:11" ht="12.75">
      <c r="D112" s="39"/>
      <c r="E112" s="39"/>
      <c r="F112" s="40"/>
      <c r="G112" s="39"/>
      <c r="H112" s="39"/>
      <c r="I112" s="39"/>
      <c r="J112" s="39"/>
      <c r="K112" s="39"/>
    </row>
    <row r="113" spans="4:11" ht="12.75">
      <c r="D113" s="39"/>
      <c r="E113" s="39"/>
      <c r="F113" s="40"/>
      <c r="G113" s="39"/>
      <c r="H113" s="39"/>
      <c r="I113" s="39"/>
      <c r="J113" s="39"/>
      <c r="K113" s="39"/>
    </row>
    <row r="114" spans="4:11" ht="12.75">
      <c r="D114" s="39"/>
      <c r="E114" s="39"/>
      <c r="F114" s="40"/>
      <c r="G114" s="39"/>
      <c r="H114" s="39"/>
      <c r="I114" s="39"/>
      <c r="J114" s="39"/>
      <c r="K114" s="39"/>
    </row>
    <row r="115" spans="4:11" ht="12.75">
      <c r="D115" s="39"/>
      <c r="E115" s="39"/>
      <c r="F115" s="40"/>
      <c r="G115" s="39"/>
      <c r="H115" s="39"/>
      <c r="I115" s="39"/>
      <c r="J115" s="39"/>
      <c r="K115" s="39"/>
    </row>
  </sheetData>
  <sheetProtection/>
  <printOptions gridLines="1"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0"/>
  <sheetViews>
    <sheetView view="pageLayout" workbookViewId="0" topLeftCell="A1">
      <selection activeCell="J122" sqref="J122:J126"/>
    </sheetView>
  </sheetViews>
  <sheetFormatPr defaultColWidth="9.140625" defaultRowHeight="12.75"/>
  <cols>
    <col min="1" max="1" width="20.421875" style="3" bestFit="1" customWidth="1"/>
    <col min="2" max="3" width="6.7109375" style="28" customWidth="1"/>
    <col min="4" max="6" width="6.7109375" style="3" customWidth="1"/>
    <col min="7" max="7" width="6.7109375" style="28" customWidth="1"/>
    <col min="8" max="12" width="6.7109375" style="3" customWidth="1"/>
    <col min="13" max="13" width="7.57421875" style="0" customWidth="1"/>
    <col min="14" max="14" width="17.421875" style="0" bestFit="1" customWidth="1"/>
    <col min="15" max="15" width="10.8515625" style="0" bestFit="1" customWidth="1"/>
    <col min="16" max="16" width="11.140625" style="0" bestFit="1" customWidth="1"/>
    <col min="17" max="17" width="10.8515625" style="0" bestFit="1" customWidth="1"/>
    <col min="18" max="18" width="12.140625" style="0" bestFit="1" customWidth="1"/>
    <col min="19" max="19" width="11.57421875" style="0" bestFit="1" customWidth="1"/>
    <col min="20" max="20" width="17.00390625" style="0" bestFit="1" customWidth="1"/>
    <col min="21" max="21" width="19.57421875" style="0" bestFit="1" customWidth="1"/>
    <col min="22" max="22" width="13.421875" style="0" bestFit="1" customWidth="1"/>
    <col min="23" max="23" width="16.140625" style="0" bestFit="1" customWidth="1"/>
    <col min="24" max="24" width="12.421875" style="0" bestFit="1" customWidth="1"/>
    <col min="25" max="25" width="15.8515625" style="0" bestFit="1" customWidth="1"/>
    <col min="28" max="16384" width="9.140625" style="3" customWidth="1"/>
  </cols>
  <sheetData>
    <row r="1" spans="1:27" s="1" customFormat="1" ht="60.75" customHeight="1">
      <c r="A1" s="5" t="s">
        <v>115</v>
      </c>
      <c r="B1" s="6" t="s">
        <v>100</v>
      </c>
      <c r="C1" s="20" t="s">
        <v>149</v>
      </c>
      <c r="D1" s="20" t="s">
        <v>149</v>
      </c>
      <c r="E1" s="20" t="s">
        <v>149</v>
      </c>
      <c r="F1" s="20" t="s">
        <v>149</v>
      </c>
      <c r="G1" s="20" t="s">
        <v>113</v>
      </c>
      <c r="H1" s="20" t="s">
        <v>113</v>
      </c>
      <c r="I1" s="20" t="s">
        <v>113</v>
      </c>
      <c r="J1" s="20" t="s">
        <v>113</v>
      </c>
      <c r="K1" s="20" t="s">
        <v>113</v>
      </c>
      <c r="L1" s="20" t="s">
        <v>127</v>
      </c>
      <c r="M1" s="20" t="s">
        <v>101</v>
      </c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13" ht="13.5" customHeight="1">
      <c r="A2" s="16" t="s">
        <v>107</v>
      </c>
      <c r="B2" s="13"/>
      <c r="C2" s="12" t="s">
        <v>0</v>
      </c>
      <c r="D2" s="21" t="s">
        <v>95</v>
      </c>
      <c r="E2" s="21" t="s">
        <v>96</v>
      </c>
      <c r="F2" s="21" t="s">
        <v>139</v>
      </c>
      <c r="G2" s="19" t="s">
        <v>0</v>
      </c>
      <c r="H2" s="21" t="s">
        <v>97</v>
      </c>
      <c r="I2" s="21" t="s">
        <v>111</v>
      </c>
      <c r="J2" s="21" t="s">
        <v>114</v>
      </c>
      <c r="K2" s="21" t="s">
        <v>145</v>
      </c>
      <c r="L2" s="21" t="s">
        <v>122</v>
      </c>
      <c r="M2" s="59"/>
    </row>
    <row r="3" spans="1:27" ht="13.5" customHeight="1">
      <c r="A3" s="10" t="s">
        <v>1</v>
      </c>
      <c r="B3" s="37">
        <f>SUM(C3+G3+L3+M3)</f>
        <v>565</v>
      </c>
      <c r="C3" s="37">
        <f>SUM(D3+E3+F3)</f>
        <v>74</v>
      </c>
      <c r="D3" s="42">
        <v>56</v>
      </c>
      <c r="E3" s="42">
        <v>13</v>
      </c>
      <c r="F3" s="42">
        <v>5</v>
      </c>
      <c r="G3" s="37">
        <f>SUM(H3+I3+J3+K3)</f>
        <v>473</v>
      </c>
      <c r="H3" s="42">
        <v>357</v>
      </c>
      <c r="I3" s="42">
        <v>71</v>
      </c>
      <c r="J3" s="42">
        <v>43</v>
      </c>
      <c r="K3" s="42">
        <v>2</v>
      </c>
      <c r="L3" s="42">
        <v>0</v>
      </c>
      <c r="M3" s="59">
        <v>18</v>
      </c>
      <c r="U3" s="3"/>
      <c r="V3" s="3"/>
      <c r="W3" s="3"/>
      <c r="X3" s="3"/>
      <c r="Y3" s="3"/>
      <c r="Z3" s="3"/>
      <c r="AA3" s="3"/>
    </row>
    <row r="4" spans="1:27" ht="13.5" customHeight="1">
      <c r="A4" s="10" t="s">
        <v>2</v>
      </c>
      <c r="B4" s="37">
        <f aca="true" t="shared" si="0" ref="B4:B67">SUM(C4+G4+L4+M4)</f>
        <v>1106</v>
      </c>
      <c r="C4" s="37">
        <f aca="true" t="shared" si="1" ref="C4:C67">SUM(D4+E4+F4)</f>
        <v>132</v>
      </c>
      <c r="D4" s="42">
        <v>126</v>
      </c>
      <c r="E4" s="42">
        <v>6</v>
      </c>
      <c r="F4" s="42">
        <v>0</v>
      </c>
      <c r="G4" s="37">
        <f aca="true" t="shared" si="2" ref="G4:G67">SUM(H4+I4+J4+K4)</f>
        <v>945</v>
      </c>
      <c r="H4" s="42">
        <v>786</v>
      </c>
      <c r="I4" s="42">
        <v>98</v>
      </c>
      <c r="J4" s="42">
        <v>54</v>
      </c>
      <c r="K4" s="42">
        <v>7</v>
      </c>
      <c r="L4" s="42">
        <v>1</v>
      </c>
      <c r="M4" s="59">
        <v>28</v>
      </c>
      <c r="U4" s="3"/>
      <c r="V4" s="3"/>
      <c r="W4" s="3"/>
      <c r="X4" s="3"/>
      <c r="Y4" s="3"/>
      <c r="Z4" s="3"/>
      <c r="AA4" s="3"/>
    </row>
    <row r="5" spans="1:27" ht="13.5" customHeight="1">
      <c r="A5" s="10" t="s">
        <v>3</v>
      </c>
      <c r="B5" s="37">
        <f t="shared" si="0"/>
        <v>837</v>
      </c>
      <c r="C5" s="37">
        <f t="shared" si="1"/>
        <v>122</v>
      </c>
      <c r="D5" s="42">
        <v>114</v>
      </c>
      <c r="E5" s="42">
        <v>3</v>
      </c>
      <c r="F5" s="42">
        <v>5</v>
      </c>
      <c r="G5" s="37">
        <f t="shared" si="2"/>
        <v>686</v>
      </c>
      <c r="H5" s="42">
        <v>589</v>
      </c>
      <c r="I5" s="42">
        <v>54</v>
      </c>
      <c r="J5" s="42">
        <v>40</v>
      </c>
      <c r="K5" s="42">
        <v>3</v>
      </c>
      <c r="L5" s="42">
        <v>0</v>
      </c>
      <c r="M5" s="59">
        <v>29</v>
      </c>
      <c r="U5" s="3"/>
      <c r="V5" s="3"/>
      <c r="W5" s="3"/>
      <c r="X5" s="3"/>
      <c r="Y5" s="3"/>
      <c r="Z5" s="3"/>
      <c r="AA5" s="3"/>
    </row>
    <row r="6" spans="1:27" ht="13.5" customHeight="1">
      <c r="A6" s="10" t="s">
        <v>4</v>
      </c>
      <c r="B6" s="37">
        <f t="shared" si="0"/>
        <v>729</v>
      </c>
      <c r="C6" s="37">
        <f t="shared" si="1"/>
        <v>116</v>
      </c>
      <c r="D6" s="42">
        <v>106</v>
      </c>
      <c r="E6" s="42">
        <v>7</v>
      </c>
      <c r="F6" s="42">
        <v>3</v>
      </c>
      <c r="G6" s="37">
        <f t="shared" si="2"/>
        <v>587</v>
      </c>
      <c r="H6" s="42">
        <v>495</v>
      </c>
      <c r="I6" s="42">
        <v>45</v>
      </c>
      <c r="J6" s="42">
        <v>45</v>
      </c>
      <c r="K6" s="42">
        <v>2</v>
      </c>
      <c r="L6" s="42">
        <v>1</v>
      </c>
      <c r="M6" s="59">
        <v>25</v>
      </c>
      <c r="U6" s="3"/>
      <c r="V6" s="3"/>
      <c r="W6" s="3"/>
      <c r="X6" s="3"/>
      <c r="Y6" s="3"/>
      <c r="Z6" s="3"/>
      <c r="AA6" s="3"/>
    </row>
    <row r="7" spans="1:27" ht="13.5" customHeight="1">
      <c r="A7" s="10" t="s">
        <v>5</v>
      </c>
      <c r="B7" s="37">
        <f t="shared" si="0"/>
        <v>534</v>
      </c>
      <c r="C7" s="37">
        <f t="shared" si="1"/>
        <v>73</v>
      </c>
      <c r="D7" s="42">
        <v>67</v>
      </c>
      <c r="E7" s="42">
        <v>3</v>
      </c>
      <c r="F7" s="42">
        <v>3</v>
      </c>
      <c r="G7" s="37">
        <f t="shared" si="2"/>
        <v>443</v>
      </c>
      <c r="H7" s="42">
        <v>369</v>
      </c>
      <c r="I7" s="42">
        <v>47</v>
      </c>
      <c r="J7" s="42">
        <v>26</v>
      </c>
      <c r="K7" s="42">
        <v>1</v>
      </c>
      <c r="L7" s="42">
        <v>0</v>
      </c>
      <c r="M7" s="59">
        <v>18</v>
      </c>
      <c r="U7" s="3"/>
      <c r="V7" s="3"/>
      <c r="W7" s="3"/>
      <c r="X7" s="3"/>
      <c r="Y7" s="3"/>
      <c r="Z7" s="3"/>
      <c r="AA7" s="3"/>
    </row>
    <row r="8" spans="1:27" ht="13.5" customHeight="1">
      <c r="A8" s="10" t="s">
        <v>6</v>
      </c>
      <c r="B8" s="37">
        <f t="shared" si="0"/>
        <v>657</v>
      </c>
      <c r="C8" s="37">
        <f t="shared" si="1"/>
        <v>52</v>
      </c>
      <c r="D8" s="42">
        <v>46</v>
      </c>
      <c r="E8" s="42">
        <v>4</v>
      </c>
      <c r="F8" s="42">
        <v>2</v>
      </c>
      <c r="G8" s="37">
        <f t="shared" si="2"/>
        <v>578</v>
      </c>
      <c r="H8" s="42">
        <v>482</v>
      </c>
      <c r="I8" s="42">
        <v>69</v>
      </c>
      <c r="J8" s="42">
        <v>25</v>
      </c>
      <c r="K8" s="42">
        <v>2</v>
      </c>
      <c r="L8" s="42">
        <v>0</v>
      </c>
      <c r="M8" s="59">
        <v>27</v>
      </c>
      <c r="U8" s="3"/>
      <c r="V8" s="3"/>
      <c r="W8" s="3"/>
      <c r="X8" s="3"/>
      <c r="Y8" s="3"/>
      <c r="Z8" s="3"/>
      <c r="AA8" s="3"/>
    </row>
    <row r="9" spans="1:27" ht="13.5" customHeight="1">
      <c r="A9" s="10" t="s">
        <v>7</v>
      </c>
      <c r="B9" s="37">
        <f t="shared" si="0"/>
        <v>873</v>
      </c>
      <c r="C9" s="37">
        <f t="shared" si="1"/>
        <v>71</v>
      </c>
      <c r="D9" s="42">
        <v>64</v>
      </c>
      <c r="E9" s="42">
        <v>7</v>
      </c>
      <c r="F9" s="42">
        <v>0</v>
      </c>
      <c r="G9" s="37">
        <f t="shared" si="2"/>
        <v>779</v>
      </c>
      <c r="H9" s="42">
        <v>610</v>
      </c>
      <c r="I9" s="42">
        <v>111</v>
      </c>
      <c r="J9" s="42">
        <v>55</v>
      </c>
      <c r="K9" s="42">
        <v>3</v>
      </c>
      <c r="L9" s="42">
        <v>0</v>
      </c>
      <c r="M9" s="59">
        <v>23</v>
      </c>
      <c r="U9" s="3"/>
      <c r="V9" s="3"/>
      <c r="W9" s="3"/>
      <c r="X9" s="3"/>
      <c r="Y9" s="3"/>
      <c r="Z9" s="3"/>
      <c r="AA9" s="3"/>
    </row>
    <row r="10" spans="1:27" ht="13.5" customHeight="1">
      <c r="A10" s="10" t="s">
        <v>8</v>
      </c>
      <c r="B10" s="37">
        <f t="shared" si="0"/>
        <v>800</v>
      </c>
      <c r="C10" s="37">
        <f t="shared" si="1"/>
        <v>75</v>
      </c>
      <c r="D10" s="42">
        <v>63</v>
      </c>
      <c r="E10" s="42">
        <v>10</v>
      </c>
      <c r="F10" s="42">
        <v>2</v>
      </c>
      <c r="G10" s="37">
        <f t="shared" si="2"/>
        <v>711</v>
      </c>
      <c r="H10" s="42">
        <v>578</v>
      </c>
      <c r="I10" s="42">
        <v>92</v>
      </c>
      <c r="J10" s="42">
        <v>38</v>
      </c>
      <c r="K10" s="42">
        <v>3</v>
      </c>
      <c r="L10" s="42">
        <v>0</v>
      </c>
      <c r="M10" s="59">
        <v>14</v>
      </c>
      <c r="U10" s="3"/>
      <c r="V10" s="3"/>
      <c r="W10" s="3"/>
      <c r="X10" s="3"/>
      <c r="Y10" s="3"/>
      <c r="Z10" s="3"/>
      <c r="AA10" s="3"/>
    </row>
    <row r="11" spans="1:27" ht="13.5" customHeight="1">
      <c r="A11" s="10" t="s">
        <v>129</v>
      </c>
      <c r="B11" s="37">
        <f t="shared" si="0"/>
        <v>719</v>
      </c>
      <c r="C11" s="37">
        <f t="shared" si="1"/>
        <v>88</v>
      </c>
      <c r="D11" s="42">
        <v>76</v>
      </c>
      <c r="E11" s="42">
        <v>8</v>
      </c>
      <c r="F11" s="42">
        <v>4</v>
      </c>
      <c r="G11" s="37">
        <f t="shared" si="2"/>
        <v>606</v>
      </c>
      <c r="H11" s="42">
        <v>477</v>
      </c>
      <c r="I11" s="42">
        <v>82</v>
      </c>
      <c r="J11" s="42">
        <v>43</v>
      </c>
      <c r="K11" s="42">
        <v>4</v>
      </c>
      <c r="L11" s="42">
        <v>0</v>
      </c>
      <c r="M11" s="59">
        <v>25</v>
      </c>
      <c r="U11" s="3"/>
      <c r="V11" s="3"/>
      <c r="W11" s="3"/>
      <c r="X11" s="3"/>
      <c r="Y11" s="3"/>
      <c r="Z11" s="3"/>
      <c r="AA11" s="3"/>
    </row>
    <row r="12" spans="1:27" ht="13.5" customHeight="1">
      <c r="A12" s="10" t="s">
        <v>9</v>
      </c>
      <c r="B12" s="37">
        <f t="shared" si="0"/>
        <v>664</v>
      </c>
      <c r="C12" s="37">
        <f t="shared" si="1"/>
        <v>109</v>
      </c>
      <c r="D12" s="42">
        <v>96</v>
      </c>
      <c r="E12" s="42">
        <v>12</v>
      </c>
      <c r="F12" s="42">
        <v>1</v>
      </c>
      <c r="G12" s="37">
        <f t="shared" si="2"/>
        <v>530</v>
      </c>
      <c r="H12" s="42">
        <v>431</v>
      </c>
      <c r="I12" s="42">
        <v>50</v>
      </c>
      <c r="J12" s="42">
        <v>40</v>
      </c>
      <c r="K12" s="42">
        <v>9</v>
      </c>
      <c r="L12" s="42">
        <v>0</v>
      </c>
      <c r="M12" s="59">
        <v>25</v>
      </c>
      <c r="U12" s="3"/>
      <c r="V12" s="3"/>
      <c r="W12" s="3"/>
      <c r="X12" s="3"/>
      <c r="Y12" s="3"/>
      <c r="Z12" s="3"/>
      <c r="AA12" s="3"/>
    </row>
    <row r="13" spans="1:27" ht="13.5" customHeight="1">
      <c r="A13" s="10" t="s">
        <v>10</v>
      </c>
      <c r="B13" s="37">
        <f t="shared" si="0"/>
        <v>530</v>
      </c>
      <c r="C13" s="37">
        <f t="shared" si="1"/>
        <v>62</v>
      </c>
      <c r="D13" s="42">
        <v>53</v>
      </c>
      <c r="E13" s="42">
        <v>8</v>
      </c>
      <c r="F13" s="42">
        <v>1</v>
      </c>
      <c r="G13" s="37">
        <f t="shared" si="2"/>
        <v>443</v>
      </c>
      <c r="H13" s="42">
        <v>357</v>
      </c>
      <c r="I13" s="42">
        <v>56</v>
      </c>
      <c r="J13" s="42">
        <v>28</v>
      </c>
      <c r="K13" s="42">
        <v>2</v>
      </c>
      <c r="L13" s="42">
        <v>0</v>
      </c>
      <c r="M13" s="59">
        <v>25</v>
      </c>
      <c r="U13" s="3"/>
      <c r="V13" s="3"/>
      <c r="W13" s="3"/>
      <c r="X13" s="3"/>
      <c r="Y13" s="3"/>
      <c r="Z13" s="3"/>
      <c r="AA13" s="3"/>
    </row>
    <row r="14" spans="1:27" ht="13.5" customHeight="1">
      <c r="A14" s="10" t="s">
        <v>11</v>
      </c>
      <c r="B14" s="37">
        <f t="shared" si="0"/>
        <v>610</v>
      </c>
      <c r="C14" s="37">
        <f t="shared" si="1"/>
        <v>117</v>
      </c>
      <c r="D14" s="42">
        <v>107</v>
      </c>
      <c r="E14" s="42">
        <v>4</v>
      </c>
      <c r="F14" s="42">
        <v>6</v>
      </c>
      <c r="G14" s="37">
        <f t="shared" si="2"/>
        <v>464</v>
      </c>
      <c r="H14" s="42">
        <v>399</v>
      </c>
      <c r="I14" s="42">
        <v>38</v>
      </c>
      <c r="J14" s="42">
        <v>22</v>
      </c>
      <c r="K14" s="42">
        <v>5</v>
      </c>
      <c r="L14" s="42">
        <v>1</v>
      </c>
      <c r="M14" s="59">
        <v>28</v>
      </c>
      <c r="U14" s="3"/>
      <c r="V14" s="3"/>
      <c r="W14" s="3"/>
      <c r="X14" s="3"/>
      <c r="Y14" s="3"/>
      <c r="Z14" s="3"/>
      <c r="AA14" s="3"/>
    </row>
    <row r="15" spans="1:27" ht="13.5" customHeight="1">
      <c r="A15" s="10" t="s">
        <v>12</v>
      </c>
      <c r="B15" s="37">
        <f t="shared" si="0"/>
        <v>164</v>
      </c>
      <c r="C15" s="37">
        <f t="shared" si="1"/>
        <v>20</v>
      </c>
      <c r="D15" s="42">
        <v>16</v>
      </c>
      <c r="E15" s="42">
        <v>3</v>
      </c>
      <c r="F15" s="42">
        <v>1</v>
      </c>
      <c r="G15" s="37">
        <f t="shared" si="2"/>
        <v>139</v>
      </c>
      <c r="H15" s="42">
        <v>108</v>
      </c>
      <c r="I15" s="42">
        <v>18</v>
      </c>
      <c r="J15" s="42">
        <v>12</v>
      </c>
      <c r="K15" s="42">
        <v>1</v>
      </c>
      <c r="L15" s="42">
        <v>0</v>
      </c>
      <c r="M15" s="59">
        <v>5</v>
      </c>
      <c r="U15" s="3"/>
      <c r="V15" s="3"/>
      <c r="W15" s="3"/>
      <c r="X15" s="3"/>
      <c r="Y15" s="3"/>
      <c r="Z15" s="3"/>
      <c r="AA15" s="3"/>
    </row>
    <row r="16" spans="1:27" ht="13.5" customHeight="1">
      <c r="A16" s="10" t="s">
        <v>13</v>
      </c>
      <c r="B16" s="37">
        <f t="shared" si="0"/>
        <v>249</v>
      </c>
      <c r="C16" s="37">
        <f t="shared" si="1"/>
        <v>16</v>
      </c>
      <c r="D16" s="42">
        <v>16</v>
      </c>
      <c r="E16" s="42">
        <v>0</v>
      </c>
      <c r="F16" s="42">
        <v>0</v>
      </c>
      <c r="G16" s="37">
        <f t="shared" si="2"/>
        <v>219</v>
      </c>
      <c r="H16" s="42">
        <v>169</v>
      </c>
      <c r="I16" s="42">
        <v>30</v>
      </c>
      <c r="J16" s="42">
        <v>16</v>
      </c>
      <c r="K16" s="42">
        <v>4</v>
      </c>
      <c r="L16" s="42">
        <v>1</v>
      </c>
      <c r="M16" s="59">
        <v>13</v>
      </c>
      <c r="U16" s="3"/>
      <c r="V16" s="3"/>
      <c r="W16" s="3"/>
      <c r="X16" s="3"/>
      <c r="Y16" s="3"/>
      <c r="Z16" s="3"/>
      <c r="AA16" s="3"/>
    </row>
    <row r="17" spans="1:27" ht="13.5" customHeight="1">
      <c r="A17" s="10" t="s">
        <v>137</v>
      </c>
      <c r="B17" s="37">
        <f t="shared" si="0"/>
        <v>185</v>
      </c>
      <c r="C17" s="37">
        <f t="shared" si="1"/>
        <v>18</v>
      </c>
      <c r="D17" s="42">
        <v>17</v>
      </c>
      <c r="E17" s="42">
        <v>1</v>
      </c>
      <c r="F17" s="42">
        <v>0</v>
      </c>
      <c r="G17" s="37">
        <f t="shared" si="2"/>
        <v>163</v>
      </c>
      <c r="H17" s="42">
        <v>125</v>
      </c>
      <c r="I17" s="42">
        <v>29</v>
      </c>
      <c r="J17" s="42">
        <v>8</v>
      </c>
      <c r="K17" s="42">
        <v>1</v>
      </c>
      <c r="L17" s="42">
        <v>0</v>
      </c>
      <c r="M17" s="59">
        <v>4</v>
      </c>
      <c r="U17" s="3"/>
      <c r="V17" s="3"/>
      <c r="W17" s="3"/>
      <c r="X17" s="3"/>
      <c r="Y17" s="3"/>
      <c r="Z17" s="3"/>
      <c r="AA17" s="3"/>
    </row>
    <row r="18" spans="1:27" ht="13.5" customHeight="1">
      <c r="A18" s="10" t="s">
        <v>130</v>
      </c>
      <c r="B18" s="37">
        <f t="shared" si="0"/>
        <v>609</v>
      </c>
      <c r="C18" s="37">
        <f t="shared" si="1"/>
        <v>40</v>
      </c>
      <c r="D18" s="42">
        <v>39</v>
      </c>
      <c r="E18" s="42">
        <v>1</v>
      </c>
      <c r="F18" s="42">
        <v>0</v>
      </c>
      <c r="G18" s="37">
        <f t="shared" si="2"/>
        <v>543</v>
      </c>
      <c r="H18" s="42">
        <v>460</v>
      </c>
      <c r="I18" s="42">
        <v>61</v>
      </c>
      <c r="J18" s="42">
        <v>17</v>
      </c>
      <c r="K18" s="42">
        <v>5</v>
      </c>
      <c r="L18" s="42">
        <v>0</v>
      </c>
      <c r="M18" s="59">
        <v>26</v>
      </c>
      <c r="U18" s="3"/>
      <c r="V18" s="3"/>
      <c r="W18" s="3"/>
      <c r="X18" s="3"/>
      <c r="Y18" s="3"/>
      <c r="Z18" s="3"/>
      <c r="AA18" s="3"/>
    </row>
    <row r="19" spans="1:27" ht="13.5" customHeight="1">
      <c r="A19" s="10" t="s">
        <v>14</v>
      </c>
      <c r="B19" s="37">
        <f t="shared" si="0"/>
        <v>276</v>
      </c>
      <c r="C19" s="37">
        <f t="shared" si="1"/>
        <v>39</v>
      </c>
      <c r="D19" s="42">
        <v>33</v>
      </c>
      <c r="E19" s="42">
        <v>3</v>
      </c>
      <c r="F19" s="42">
        <v>3</v>
      </c>
      <c r="G19" s="37">
        <f t="shared" si="2"/>
        <v>218</v>
      </c>
      <c r="H19" s="42">
        <v>177</v>
      </c>
      <c r="I19" s="42">
        <v>22</v>
      </c>
      <c r="J19" s="42">
        <v>17</v>
      </c>
      <c r="K19" s="42">
        <v>2</v>
      </c>
      <c r="L19" s="42">
        <v>0</v>
      </c>
      <c r="M19" s="59">
        <v>19</v>
      </c>
      <c r="U19" s="3"/>
      <c r="V19" s="3"/>
      <c r="W19" s="3"/>
      <c r="X19" s="3"/>
      <c r="Y19" s="3"/>
      <c r="Z19" s="3"/>
      <c r="AA19" s="3"/>
    </row>
    <row r="20" spans="1:27" ht="13.5" customHeight="1">
      <c r="A20" s="10" t="s">
        <v>15</v>
      </c>
      <c r="B20" s="37">
        <f t="shared" si="0"/>
        <v>267</v>
      </c>
      <c r="C20" s="37">
        <f t="shared" si="1"/>
        <v>36</v>
      </c>
      <c r="D20" s="42">
        <v>34</v>
      </c>
      <c r="E20" s="42">
        <v>2</v>
      </c>
      <c r="F20" s="42">
        <v>0</v>
      </c>
      <c r="G20" s="37">
        <f t="shared" si="2"/>
        <v>212</v>
      </c>
      <c r="H20" s="42">
        <v>175</v>
      </c>
      <c r="I20" s="42">
        <v>23</v>
      </c>
      <c r="J20" s="42">
        <v>12</v>
      </c>
      <c r="K20" s="42">
        <v>2</v>
      </c>
      <c r="L20" s="42">
        <v>0</v>
      </c>
      <c r="M20" s="59">
        <v>19</v>
      </c>
      <c r="U20" s="3"/>
      <c r="V20" s="3"/>
      <c r="W20" s="3"/>
      <c r="X20" s="3"/>
      <c r="Y20" s="3"/>
      <c r="Z20" s="3"/>
      <c r="AA20" s="3"/>
    </row>
    <row r="21" spans="1:27" ht="13.5" customHeight="1">
      <c r="A21" s="10" t="s">
        <v>16</v>
      </c>
      <c r="B21" s="37">
        <f t="shared" si="0"/>
        <v>204</v>
      </c>
      <c r="C21" s="37">
        <f t="shared" si="1"/>
        <v>82</v>
      </c>
      <c r="D21" s="42">
        <v>71</v>
      </c>
      <c r="E21" s="42">
        <v>8</v>
      </c>
      <c r="F21" s="42">
        <v>3</v>
      </c>
      <c r="G21" s="37">
        <f t="shared" si="2"/>
        <v>98</v>
      </c>
      <c r="H21" s="42">
        <v>71</v>
      </c>
      <c r="I21" s="42">
        <v>17</v>
      </c>
      <c r="J21" s="42">
        <v>9</v>
      </c>
      <c r="K21" s="42">
        <v>1</v>
      </c>
      <c r="L21" s="42">
        <v>0</v>
      </c>
      <c r="M21" s="59">
        <v>24</v>
      </c>
      <c r="U21" s="3"/>
      <c r="V21" s="3"/>
      <c r="W21" s="3"/>
      <c r="X21" s="3"/>
      <c r="Y21" s="3"/>
      <c r="Z21" s="3"/>
      <c r="AA21" s="3"/>
    </row>
    <row r="22" spans="1:27" ht="13.5" customHeight="1">
      <c r="A22" s="10" t="s">
        <v>17</v>
      </c>
      <c r="B22" s="37">
        <f t="shared" si="0"/>
        <v>501</v>
      </c>
      <c r="C22" s="37">
        <f t="shared" si="1"/>
        <v>137</v>
      </c>
      <c r="D22" s="42">
        <v>121</v>
      </c>
      <c r="E22" s="42">
        <v>11</v>
      </c>
      <c r="F22" s="42">
        <v>5</v>
      </c>
      <c r="G22" s="37">
        <f t="shared" si="2"/>
        <v>338</v>
      </c>
      <c r="H22" s="42">
        <v>264</v>
      </c>
      <c r="I22" s="42">
        <v>31</v>
      </c>
      <c r="J22" s="42">
        <v>39</v>
      </c>
      <c r="K22" s="42">
        <v>4</v>
      </c>
      <c r="L22" s="42">
        <v>0</v>
      </c>
      <c r="M22" s="59">
        <v>26</v>
      </c>
      <c r="U22" s="3"/>
      <c r="V22" s="3"/>
      <c r="W22" s="3"/>
      <c r="X22" s="3"/>
      <c r="Y22" s="3"/>
      <c r="Z22" s="3"/>
      <c r="AA22" s="3"/>
    </row>
    <row r="23" spans="1:27" ht="13.5" customHeight="1">
      <c r="A23" s="10" t="s">
        <v>18</v>
      </c>
      <c r="B23" s="37">
        <f t="shared" si="0"/>
        <v>384</v>
      </c>
      <c r="C23" s="37">
        <f t="shared" si="1"/>
        <v>85</v>
      </c>
      <c r="D23" s="42">
        <v>81</v>
      </c>
      <c r="E23" s="42">
        <v>4</v>
      </c>
      <c r="F23" s="42">
        <v>0</v>
      </c>
      <c r="G23" s="37">
        <f t="shared" si="2"/>
        <v>285</v>
      </c>
      <c r="H23" s="42">
        <v>235</v>
      </c>
      <c r="I23" s="42">
        <v>26</v>
      </c>
      <c r="J23" s="42">
        <v>24</v>
      </c>
      <c r="K23" s="42">
        <v>0</v>
      </c>
      <c r="L23" s="42">
        <v>0</v>
      </c>
      <c r="M23" s="59">
        <v>14</v>
      </c>
      <c r="U23" s="3"/>
      <c r="V23" s="3"/>
      <c r="W23" s="3"/>
      <c r="X23" s="3"/>
      <c r="Y23" s="3"/>
      <c r="Z23" s="3"/>
      <c r="AA23" s="3"/>
    </row>
    <row r="24" spans="1:27" ht="13.5" customHeight="1">
      <c r="A24" s="10" t="s">
        <v>19</v>
      </c>
      <c r="B24" s="37">
        <f t="shared" si="0"/>
        <v>361</v>
      </c>
      <c r="C24" s="37">
        <f t="shared" si="1"/>
        <v>86</v>
      </c>
      <c r="D24" s="42">
        <v>77</v>
      </c>
      <c r="E24" s="42">
        <v>6</v>
      </c>
      <c r="F24" s="42">
        <v>3</v>
      </c>
      <c r="G24" s="37">
        <f t="shared" si="2"/>
        <v>258</v>
      </c>
      <c r="H24" s="42">
        <v>207</v>
      </c>
      <c r="I24" s="42">
        <v>27</v>
      </c>
      <c r="J24" s="42">
        <v>21</v>
      </c>
      <c r="K24" s="42">
        <v>3</v>
      </c>
      <c r="L24" s="42">
        <v>0</v>
      </c>
      <c r="M24" s="59">
        <v>17</v>
      </c>
      <c r="U24" s="3"/>
      <c r="V24" s="3"/>
      <c r="W24" s="3"/>
      <c r="X24" s="3"/>
      <c r="Y24" s="3"/>
      <c r="Z24" s="3"/>
      <c r="AA24" s="3"/>
    </row>
    <row r="25" spans="1:27" ht="13.5" customHeight="1">
      <c r="A25" s="10" t="s">
        <v>20</v>
      </c>
      <c r="B25" s="37">
        <f t="shared" si="0"/>
        <v>803</v>
      </c>
      <c r="C25" s="37">
        <f t="shared" si="1"/>
        <v>188</v>
      </c>
      <c r="D25" s="42">
        <v>172</v>
      </c>
      <c r="E25" s="42">
        <v>15</v>
      </c>
      <c r="F25" s="42">
        <v>1</v>
      </c>
      <c r="G25" s="37">
        <f t="shared" si="2"/>
        <v>584</v>
      </c>
      <c r="H25" s="42">
        <v>471</v>
      </c>
      <c r="I25" s="42">
        <v>55</v>
      </c>
      <c r="J25" s="42">
        <v>56</v>
      </c>
      <c r="K25" s="42">
        <v>2</v>
      </c>
      <c r="L25" s="42">
        <v>0</v>
      </c>
      <c r="M25" s="59">
        <v>31</v>
      </c>
      <c r="U25" s="3"/>
      <c r="V25" s="3"/>
      <c r="W25" s="3"/>
      <c r="X25" s="3"/>
      <c r="Y25" s="3"/>
      <c r="Z25" s="3"/>
      <c r="AA25" s="3"/>
    </row>
    <row r="26" spans="1:27" ht="13.5" customHeight="1">
      <c r="A26" s="10" t="s">
        <v>21</v>
      </c>
      <c r="B26" s="37">
        <f t="shared" si="0"/>
        <v>334</v>
      </c>
      <c r="C26" s="37">
        <f t="shared" si="1"/>
        <v>61</v>
      </c>
      <c r="D26" s="42">
        <v>55</v>
      </c>
      <c r="E26" s="42">
        <v>4</v>
      </c>
      <c r="F26" s="42">
        <v>2</v>
      </c>
      <c r="G26" s="37">
        <f t="shared" si="2"/>
        <v>262</v>
      </c>
      <c r="H26" s="42">
        <v>222</v>
      </c>
      <c r="I26" s="42">
        <v>27</v>
      </c>
      <c r="J26" s="42">
        <v>13</v>
      </c>
      <c r="K26" s="42">
        <v>0</v>
      </c>
      <c r="L26" s="42">
        <v>0</v>
      </c>
      <c r="M26" s="59">
        <v>11</v>
      </c>
      <c r="U26" s="3"/>
      <c r="V26" s="3"/>
      <c r="W26" s="3"/>
      <c r="X26" s="3"/>
      <c r="Y26" s="3"/>
      <c r="Z26" s="3"/>
      <c r="AA26" s="3"/>
    </row>
    <row r="27" spans="1:27" ht="13.5" customHeight="1">
      <c r="A27" s="10" t="s">
        <v>22</v>
      </c>
      <c r="B27" s="37">
        <f t="shared" si="0"/>
        <v>220</v>
      </c>
      <c r="C27" s="37">
        <f t="shared" si="1"/>
        <v>83</v>
      </c>
      <c r="D27" s="42">
        <v>78</v>
      </c>
      <c r="E27" s="42">
        <v>4</v>
      </c>
      <c r="F27" s="42">
        <v>1</v>
      </c>
      <c r="G27" s="37">
        <f t="shared" si="2"/>
        <v>123</v>
      </c>
      <c r="H27" s="42">
        <v>102</v>
      </c>
      <c r="I27" s="42">
        <v>11</v>
      </c>
      <c r="J27" s="42">
        <v>9</v>
      </c>
      <c r="K27" s="42">
        <v>1</v>
      </c>
      <c r="L27" s="42">
        <v>0</v>
      </c>
      <c r="M27" s="59">
        <v>14</v>
      </c>
      <c r="U27" s="3"/>
      <c r="V27" s="3"/>
      <c r="W27" s="3"/>
      <c r="X27" s="3"/>
      <c r="Y27" s="3"/>
      <c r="Z27" s="3"/>
      <c r="AA27" s="3"/>
    </row>
    <row r="28" spans="1:27" ht="13.5" customHeight="1">
      <c r="A28" s="10" t="s">
        <v>23</v>
      </c>
      <c r="B28" s="37">
        <f t="shared" si="0"/>
        <v>254</v>
      </c>
      <c r="C28" s="37">
        <f t="shared" si="1"/>
        <v>46</v>
      </c>
      <c r="D28" s="42">
        <v>44</v>
      </c>
      <c r="E28" s="42">
        <v>2</v>
      </c>
      <c r="F28" s="42">
        <v>0</v>
      </c>
      <c r="G28" s="37">
        <f t="shared" si="2"/>
        <v>204</v>
      </c>
      <c r="H28" s="42">
        <v>166</v>
      </c>
      <c r="I28" s="42">
        <v>21</v>
      </c>
      <c r="J28" s="42">
        <v>15</v>
      </c>
      <c r="K28" s="42">
        <v>2</v>
      </c>
      <c r="L28" s="42">
        <v>0</v>
      </c>
      <c r="M28" s="59">
        <v>4</v>
      </c>
      <c r="U28" s="3"/>
      <c r="V28" s="3"/>
      <c r="W28" s="3"/>
      <c r="X28" s="3"/>
      <c r="Y28" s="3"/>
      <c r="Z28" s="3"/>
      <c r="AA28" s="3"/>
    </row>
    <row r="29" spans="1:27" ht="13.5" customHeight="1">
      <c r="A29" s="10" t="s">
        <v>24</v>
      </c>
      <c r="B29" s="37">
        <f t="shared" si="0"/>
        <v>453</v>
      </c>
      <c r="C29" s="37">
        <f t="shared" si="1"/>
        <v>76</v>
      </c>
      <c r="D29" s="42">
        <v>68</v>
      </c>
      <c r="E29" s="42">
        <v>4</v>
      </c>
      <c r="F29" s="42">
        <v>4</v>
      </c>
      <c r="G29" s="37">
        <f t="shared" si="2"/>
        <v>365</v>
      </c>
      <c r="H29" s="42">
        <v>309</v>
      </c>
      <c r="I29" s="42">
        <v>32</v>
      </c>
      <c r="J29" s="42">
        <v>21</v>
      </c>
      <c r="K29" s="42">
        <v>3</v>
      </c>
      <c r="L29" s="42">
        <v>0</v>
      </c>
      <c r="M29" s="59">
        <v>12</v>
      </c>
      <c r="U29" s="3"/>
      <c r="V29" s="3"/>
      <c r="W29" s="3"/>
      <c r="X29" s="3"/>
      <c r="Y29" s="3"/>
      <c r="Z29" s="3"/>
      <c r="AA29" s="3"/>
    </row>
    <row r="30" spans="1:27" ht="13.5" customHeight="1">
      <c r="A30" s="10" t="s">
        <v>25</v>
      </c>
      <c r="B30" s="37">
        <f t="shared" si="0"/>
        <v>339</v>
      </c>
      <c r="C30" s="37">
        <f t="shared" si="1"/>
        <v>162</v>
      </c>
      <c r="D30" s="42">
        <v>151</v>
      </c>
      <c r="E30" s="42">
        <v>7</v>
      </c>
      <c r="F30" s="42">
        <v>4</v>
      </c>
      <c r="G30" s="37">
        <f t="shared" si="2"/>
        <v>149</v>
      </c>
      <c r="H30" s="42">
        <v>122</v>
      </c>
      <c r="I30" s="42">
        <v>8</v>
      </c>
      <c r="J30" s="42">
        <v>16</v>
      </c>
      <c r="K30" s="42">
        <v>3</v>
      </c>
      <c r="L30" s="42">
        <v>1</v>
      </c>
      <c r="M30" s="59">
        <v>27</v>
      </c>
      <c r="U30" s="3"/>
      <c r="V30" s="3"/>
      <c r="W30" s="3"/>
      <c r="X30" s="3"/>
      <c r="Y30" s="3"/>
      <c r="Z30" s="3"/>
      <c r="AA30" s="3"/>
    </row>
    <row r="31" spans="1:27" ht="13.5" customHeight="1">
      <c r="A31" s="10" t="s">
        <v>26</v>
      </c>
      <c r="B31" s="37">
        <f t="shared" si="0"/>
        <v>314</v>
      </c>
      <c r="C31" s="37">
        <f t="shared" si="1"/>
        <v>75</v>
      </c>
      <c r="D31" s="42">
        <v>66</v>
      </c>
      <c r="E31" s="42">
        <v>7</v>
      </c>
      <c r="F31" s="42">
        <v>2</v>
      </c>
      <c r="G31" s="37">
        <f t="shared" si="2"/>
        <v>234</v>
      </c>
      <c r="H31" s="42">
        <v>181</v>
      </c>
      <c r="I31" s="42">
        <v>28</v>
      </c>
      <c r="J31" s="42">
        <v>25</v>
      </c>
      <c r="K31" s="42">
        <v>0</v>
      </c>
      <c r="L31" s="42">
        <v>0</v>
      </c>
      <c r="M31" s="59">
        <v>5</v>
      </c>
      <c r="U31" s="3"/>
      <c r="V31" s="3"/>
      <c r="W31" s="3"/>
      <c r="X31" s="3"/>
      <c r="Y31" s="3"/>
      <c r="Z31" s="3"/>
      <c r="AA31" s="3"/>
    </row>
    <row r="32" spans="1:27" ht="13.5" customHeight="1">
      <c r="A32" s="10" t="s">
        <v>27</v>
      </c>
      <c r="B32" s="37">
        <f t="shared" si="0"/>
        <v>268</v>
      </c>
      <c r="C32" s="37">
        <f t="shared" si="1"/>
        <v>50</v>
      </c>
      <c r="D32" s="42">
        <v>43</v>
      </c>
      <c r="E32" s="42">
        <v>3</v>
      </c>
      <c r="F32" s="42">
        <v>4</v>
      </c>
      <c r="G32" s="37">
        <f t="shared" si="2"/>
        <v>200</v>
      </c>
      <c r="H32" s="42">
        <v>155</v>
      </c>
      <c r="I32" s="42">
        <v>19</v>
      </c>
      <c r="J32" s="42">
        <v>24</v>
      </c>
      <c r="K32" s="42">
        <v>2</v>
      </c>
      <c r="L32" s="42">
        <v>0</v>
      </c>
      <c r="M32" s="59">
        <v>18</v>
      </c>
      <c r="U32" s="3"/>
      <c r="V32" s="3"/>
      <c r="W32" s="3"/>
      <c r="X32" s="3"/>
      <c r="Y32" s="3"/>
      <c r="Z32" s="3"/>
      <c r="AA32" s="3"/>
    </row>
    <row r="33" spans="1:27" ht="13.5" customHeight="1">
      <c r="A33" s="10" t="s">
        <v>28</v>
      </c>
      <c r="B33" s="37">
        <f t="shared" si="0"/>
        <v>735</v>
      </c>
      <c r="C33" s="37">
        <f t="shared" si="1"/>
        <v>72</v>
      </c>
      <c r="D33" s="42">
        <v>58</v>
      </c>
      <c r="E33" s="42">
        <v>9</v>
      </c>
      <c r="F33" s="42">
        <v>5</v>
      </c>
      <c r="G33" s="37">
        <f t="shared" si="2"/>
        <v>649</v>
      </c>
      <c r="H33" s="42">
        <v>551</v>
      </c>
      <c r="I33" s="42">
        <v>66</v>
      </c>
      <c r="J33" s="42">
        <v>30</v>
      </c>
      <c r="K33" s="42">
        <v>2</v>
      </c>
      <c r="L33" s="42">
        <v>1</v>
      </c>
      <c r="M33" s="59">
        <v>13</v>
      </c>
      <c r="U33" s="3"/>
      <c r="V33" s="3"/>
      <c r="W33" s="3"/>
      <c r="X33" s="3"/>
      <c r="Y33" s="3"/>
      <c r="Z33" s="3"/>
      <c r="AA33" s="3"/>
    </row>
    <row r="34" spans="1:27" ht="13.5" customHeight="1">
      <c r="A34" s="10" t="s">
        <v>29</v>
      </c>
      <c r="B34" s="37">
        <f t="shared" si="0"/>
        <v>645</v>
      </c>
      <c r="C34" s="37">
        <f t="shared" si="1"/>
        <v>94</v>
      </c>
      <c r="D34" s="42">
        <v>88</v>
      </c>
      <c r="E34" s="42">
        <v>4</v>
      </c>
      <c r="F34" s="42">
        <v>2</v>
      </c>
      <c r="G34" s="37">
        <f t="shared" si="2"/>
        <v>534</v>
      </c>
      <c r="H34" s="42">
        <v>459</v>
      </c>
      <c r="I34" s="42">
        <v>43</v>
      </c>
      <c r="J34" s="42">
        <v>32</v>
      </c>
      <c r="K34" s="42">
        <v>0</v>
      </c>
      <c r="L34" s="42">
        <v>0</v>
      </c>
      <c r="M34" s="59">
        <v>17</v>
      </c>
      <c r="U34" s="3"/>
      <c r="V34" s="3"/>
      <c r="W34" s="3"/>
      <c r="X34" s="3"/>
      <c r="Y34" s="3"/>
      <c r="Z34" s="3"/>
      <c r="AA34" s="3"/>
    </row>
    <row r="35" spans="1:27" ht="13.5" customHeight="1">
      <c r="A35" s="10" t="s">
        <v>136</v>
      </c>
      <c r="B35" s="37">
        <f t="shared" si="0"/>
        <v>209</v>
      </c>
      <c r="C35" s="37">
        <f t="shared" si="1"/>
        <v>21</v>
      </c>
      <c r="D35" s="42">
        <v>20</v>
      </c>
      <c r="E35" s="42">
        <v>1</v>
      </c>
      <c r="F35" s="42">
        <v>0</v>
      </c>
      <c r="G35" s="37">
        <f t="shared" si="2"/>
        <v>182</v>
      </c>
      <c r="H35" s="42">
        <v>158</v>
      </c>
      <c r="I35" s="42">
        <v>11</v>
      </c>
      <c r="J35" s="42">
        <v>13</v>
      </c>
      <c r="K35" s="42">
        <v>0</v>
      </c>
      <c r="L35" s="42">
        <v>0</v>
      </c>
      <c r="M35" s="59">
        <v>6</v>
      </c>
      <c r="U35" s="3"/>
      <c r="V35" s="3"/>
      <c r="W35" s="3"/>
      <c r="X35" s="3"/>
      <c r="Y35" s="3"/>
      <c r="Z35" s="3"/>
      <c r="AA35" s="3"/>
    </row>
    <row r="36" spans="1:27" ht="13.5" customHeight="1">
      <c r="A36" s="10" t="s">
        <v>30</v>
      </c>
      <c r="B36" s="37">
        <f t="shared" si="0"/>
        <v>781</v>
      </c>
      <c r="C36" s="37">
        <f t="shared" si="1"/>
        <v>100</v>
      </c>
      <c r="D36" s="42">
        <v>91</v>
      </c>
      <c r="E36" s="42">
        <v>5</v>
      </c>
      <c r="F36" s="42">
        <v>4</v>
      </c>
      <c r="G36" s="37">
        <f t="shared" si="2"/>
        <v>655</v>
      </c>
      <c r="H36" s="42">
        <v>565</v>
      </c>
      <c r="I36" s="42">
        <v>53</v>
      </c>
      <c r="J36" s="42">
        <v>36</v>
      </c>
      <c r="K36" s="42">
        <v>1</v>
      </c>
      <c r="L36" s="42">
        <v>2</v>
      </c>
      <c r="M36" s="59">
        <v>24</v>
      </c>
      <c r="U36" s="3"/>
      <c r="V36" s="3"/>
      <c r="W36" s="3"/>
      <c r="X36" s="3"/>
      <c r="Y36" s="3"/>
      <c r="Z36" s="3"/>
      <c r="AA36" s="3"/>
    </row>
    <row r="37" spans="1:27" ht="13.5" customHeight="1">
      <c r="A37" s="10" t="s">
        <v>31</v>
      </c>
      <c r="B37" s="37">
        <f t="shared" si="0"/>
        <v>435</v>
      </c>
      <c r="C37" s="37">
        <f t="shared" si="1"/>
        <v>61</v>
      </c>
      <c r="D37" s="42">
        <v>55</v>
      </c>
      <c r="E37" s="42">
        <v>5</v>
      </c>
      <c r="F37" s="42">
        <v>1</v>
      </c>
      <c r="G37" s="37">
        <f t="shared" si="2"/>
        <v>362</v>
      </c>
      <c r="H37" s="42">
        <v>282</v>
      </c>
      <c r="I37" s="42">
        <v>44</v>
      </c>
      <c r="J37" s="42">
        <v>35</v>
      </c>
      <c r="K37" s="42">
        <v>1</v>
      </c>
      <c r="L37" s="42">
        <v>0</v>
      </c>
      <c r="M37" s="59">
        <v>12</v>
      </c>
      <c r="U37" s="3"/>
      <c r="V37" s="3"/>
      <c r="W37" s="3"/>
      <c r="X37" s="3"/>
      <c r="Y37" s="3"/>
      <c r="Z37" s="3"/>
      <c r="AA37" s="3"/>
    </row>
    <row r="38" spans="1:27" ht="13.5" customHeight="1">
      <c r="A38" s="10" t="s">
        <v>32</v>
      </c>
      <c r="B38" s="37">
        <f t="shared" si="0"/>
        <v>460</v>
      </c>
      <c r="C38" s="37">
        <f t="shared" si="1"/>
        <v>78</v>
      </c>
      <c r="D38" s="42">
        <v>70</v>
      </c>
      <c r="E38" s="42">
        <v>7</v>
      </c>
      <c r="F38" s="42">
        <v>1</v>
      </c>
      <c r="G38" s="37">
        <f t="shared" si="2"/>
        <v>373</v>
      </c>
      <c r="H38" s="42">
        <v>302</v>
      </c>
      <c r="I38" s="42">
        <v>41</v>
      </c>
      <c r="J38" s="42">
        <v>29</v>
      </c>
      <c r="K38" s="42">
        <v>1</v>
      </c>
      <c r="L38" s="42">
        <v>0</v>
      </c>
      <c r="M38" s="59">
        <v>9</v>
      </c>
      <c r="U38" s="3"/>
      <c r="V38" s="3"/>
      <c r="W38" s="3"/>
      <c r="X38" s="3"/>
      <c r="Y38" s="3"/>
      <c r="Z38" s="3"/>
      <c r="AA38" s="3"/>
    </row>
    <row r="39" spans="1:14" ht="13.5" customHeight="1">
      <c r="A39" s="10" t="s">
        <v>33</v>
      </c>
      <c r="B39" s="37">
        <f t="shared" si="0"/>
        <v>827</v>
      </c>
      <c r="C39" s="37">
        <f t="shared" si="1"/>
        <v>115</v>
      </c>
      <c r="D39" s="42">
        <v>108</v>
      </c>
      <c r="E39" s="42">
        <v>5</v>
      </c>
      <c r="F39" s="42">
        <v>2</v>
      </c>
      <c r="G39" s="37">
        <f t="shared" si="2"/>
        <v>688</v>
      </c>
      <c r="H39" s="42">
        <v>587</v>
      </c>
      <c r="I39" s="42">
        <v>61</v>
      </c>
      <c r="J39" s="42">
        <v>34</v>
      </c>
      <c r="K39" s="42">
        <v>6</v>
      </c>
      <c r="L39" s="42">
        <v>0</v>
      </c>
      <c r="M39" s="59">
        <v>24</v>
      </c>
      <c r="N39" s="57"/>
    </row>
    <row r="40" spans="1:14" ht="13.5" customHeight="1">
      <c r="A40" s="10" t="s">
        <v>34</v>
      </c>
      <c r="B40" s="37">
        <f t="shared" si="0"/>
        <v>274</v>
      </c>
      <c r="C40" s="37">
        <f t="shared" si="1"/>
        <v>39</v>
      </c>
      <c r="D40" s="42">
        <v>36</v>
      </c>
      <c r="E40" s="42">
        <v>3</v>
      </c>
      <c r="F40" s="42">
        <v>0</v>
      </c>
      <c r="G40" s="37">
        <f t="shared" si="2"/>
        <v>232</v>
      </c>
      <c r="H40" s="42">
        <v>180</v>
      </c>
      <c r="I40" s="42">
        <v>34</v>
      </c>
      <c r="J40" s="42">
        <v>17</v>
      </c>
      <c r="K40" s="42">
        <v>1</v>
      </c>
      <c r="L40" s="42">
        <v>0</v>
      </c>
      <c r="M40" s="59">
        <v>3</v>
      </c>
      <c r="N40" s="57"/>
    </row>
    <row r="41" spans="1:14" ht="13.5" customHeight="1">
      <c r="A41" s="10" t="s">
        <v>131</v>
      </c>
      <c r="B41" s="37">
        <f t="shared" si="0"/>
        <v>135</v>
      </c>
      <c r="C41" s="37">
        <f t="shared" si="1"/>
        <v>17</v>
      </c>
      <c r="D41" s="42">
        <v>15</v>
      </c>
      <c r="E41" s="42">
        <v>2</v>
      </c>
      <c r="F41" s="42">
        <v>0</v>
      </c>
      <c r="G41" s="37">
        <f t="shared" si="2"/>
        <v>115</v>
      </c>
      <c r="H41" s="42">
        <v>88</v>
      </c>
      <c r="I41" s="42">
        <v>23</v>
      </c>
      <c r="J41" s="42">
        <v>4</v>
      </c>
      <c r="K41" s="42">
        <v>0</v>
      </c>
      <c r="L41" s="42">
        <v>0</v>
      </c>
      <c r="M41" s="59">
        <v>3</v>
      </c>
      <c r="N41" s="57"/>
    </row>
    <row r="42" spans="1:14" ht="13.5" customHeight="1">
      <c r="A42" s="10" t="s">
        <v>35</v>
      </c>
      <c r="B42" s="37">
        <f t="shared" si="0"/>
        <v>534</v>
      </c>
      <c r="C42" s="37">
        <f t="shared" si="1"/>
        <v>103</v>
      </c>
      <c r="D42" s="42">
        <v>87</v>
      </c>
      <c r="E42" s="42">
        <v>13</v>
      </c>
      <c r="F42" s="42">
        <v>3</v>
      </c>
      <c r="G42" s="37">
        <f t="shared" si="2"/>
        <v>407</v>
      </c>
      <c r="H42" s="42">
        <v>334</v>
      </c>
      <c r="I42" s="42">
        <v>35</v>
      </c>
      <c r="J42" s="42">
        <v>34</v>
      </c>
      <c r="K42" s="42">
        <v>4</v>
      </c>
      <c r="L42" s="42">
        <v>0</v>
      </c>
      <c r="M42" s="59">
        <v>24</v>
      </c>
      <c r="N42" s="57"/>
    </row>
    <row r="43" spans="1:14" ht="13.5" customHeight="1">
      <c r="A43" s="10" t="s">
        <v>36</v>
      </c>
      <c r="B43" s="37">
        <f t="shared" si="0"/>
        <v>445</v>
      </c>
      <c r="C43" s="37">
        <f t="shared" si="1"/>
        <v>47</v>
      </c>
      <c r="D43" s="42">
        <v>45</v>
      </c>
      <c r="E43" s="42">
        <v>2</v>
      </c>
      <c r="F43" s="42">
        <v>0</v>
      </c>
      <c r="G43" s="37">
        <f t="shared" si="2"/>
        <v>379</v>
      </c>
      <c r="H43" s="42">
        <v>315</v>
      </c>
      <c r="I43" s="42">
        <v>37</v>
      </c>
      <c r="J43" s="42">
        <v>26</v>
      </c>
      <c r="K43" s="42">
        <v>1</v>
      </c>
      <c r="L43" s="42">
        <v>0</v>
      </c>
      <c r="M43" s="59">
        <v>19</v>
      </c>
      <c r="N43" s="57"/>
    </row>
    <row r="44" spans="1:14" ht="13.5" customHeight="1">
      <c r="A44" s="10" t="s">
        <v>37</v>
      </c>
      <c r="B44" s="37">
        <f t="shared" si="0"/>
        <v>368</v>
      </c>
      <c r="C44" s="37">
        <f t="shared" si="1"/>
        <v>56</v>
      </c>
      <c r="D44" s="42">
        <v>48</v>
      </c>
      <c r="E44" s="42">
        <v>7</v>
      </c>
      <c r="F44" s="42">
        <v>1</v>
      </c>
      <c r="G44" s="37">
        <f t="shared" si="2"/>
        <v>301</v>
      </c>
      <c r="H44" s="42">
        <v>256</v>
      </c>
      <c r="I44" s="42">
        <v>23</v>
      </c>
      <c r="J44" s="42">
        <v>20</v>
      </c>
      <c r="K44" s="42">
        <v>2</v>
      </c>
      <c r="L44" s="42">
        <v>0</v>
      </c>
      <c r="M44" s="59">
        <v>11</v>
      </c>
      <c r="N44" s="57"/>
    </row>
    <row r="45" spans="1:14" ht="13.5" customHeight="1">
      <c r="A45" s="10" t="s">
        <v>38</v>
      </c>
      <c r="B45" s="37">
        <f t="shared" si="0"/>
        <v>29</v>
      </c>
      <c r="C45" s="37">
        <f t="shared" si="1"/>
        <v>3</v>
      </c>
      <c r="D45" s="42">
        <v>3</v>
      </c>
      <c r="E45" s="42">
        <v>0</v>
      </c>
      <c r="F45" s="42">
        <v>0</v>
      </c>
      <c r="G45" s="37">
        <f t="shared" si="2"/>
        <v>26</v>
      </c>
      <c r="H45" s="42">
        <v>21</v>
      </c>
      <c r="I45" s="42">
        <v>5</v>
      </c>
      <c r="J45" s="42">
        <v>0</v>
      </c>
      <c r="K45" s="42">
        <v>0</v>
      </c>
      <c r="L45" s="42">
        <v>0</v>
      </c>
      <c r="M45" s="59">
        <v>0</v>
      </c>
      <c r="N45" s="57"/>
    </row>
    <row r="46" spans="1:14" ht="13.5" customHeight="1">
      <c r="A46" s="10" t="s">
        <v>39</v>
      </c>
      <c r="B46" s="37">
        <f t="shared" si="0"/>
        <v>660</v>
      </c>
      <c r="C46" s="37">
        <f t="shared" si="1"/>
        <v>90</v>
      </c>
      <c r="D46" s="42">
        <v>78</v>
      </c>
      <c r="E46" s="42">
        <v>11</v>
      </c>
      <c r="F46" s="42">
        <v>1</v>
      </c>
      <c r="G46" s="37">
        <f t="shared" si="2"/>
        <v>547</v>
      </c>
      <c r="H46" s="42">
        <v>467</v>
      </c>
      <c r="I46" s="42">
        <v>50</v>
      </c>
      <c r="J46" s="42">
        <v>25</v>
      </c>
      <c r="K46" s="42">
        <v>5</v>
      </c>
      <c r="L46" s="42">
        <v>0</v>
      </c>
      <c r="M46" s="59">
        <v>23</v>
      </c>
      <c r="N46" s="57"/>
    </row>
    <row r="47" spans="1:14" ht="13.5" customHeight="1">
      <c r="A47" s="10" t="s">
        <v>40</v>
      </c>
      <c r="B47" s="37">
        <f t="shared" si="0"/>
        <v>675</v>
      </c>
      <c r="C47" s="37">
        <f t="shared" si="1"/>
        <v>78</v>
      </c>
      <c r="D47" s="42">
        <v>68</v>
      </c>
      <c r="E47" s="42">
        <v>6</v>
      </c>
      <c r="F47" s="42">
        <v>4</v>
      </c>
      <c r="G47" s="37">
        <f t="shared" si="2"/>
        <v>569</v>
      </c>
      <c r="H47" s="42">
        <v>475</v>
      </c>
      <c r="I47" s="42">
        <v>66</v>
      </c>
      <c r="J47" s="42">
        <v>25</v>
      </c>
      <c r="K47" s="42">
        <v>3</v>
      </c>
      <c r="L47" s="42">
        <v>2</v>
      </c>
      <c r="M47" s="59">
        <v>26</v>
      </c>
      <c r="N47" s="57"/>
    </row>
    <row r="48" spans="1:14" ht="13.5" customHeight="1">
      <c r="A48" s="10" t="s">
        <v>41</v>
      </c>
      <c r="B48" s="37">
        <f t="shared" si="0"/>
        <v>405</v>
      </c>
      <c r="C48" s="37">
        <f t="shared" si="1"/>
        <v>41</v>
      </c>
      <c r="D48" s="42">
        <v>38</v>
      </c>
      <c r="E48" s="42">
        <v>3</v>
      </c>
      <c r="F48" s="42">
        <v>0</v>
      </c>
      <c r="G48" s="37">
        <f t="shared" si="2"/>
        <v>348</v>
      </c>
      <c r="H48" s="42">
        <v>300</v>
      </c>
      <c r="I48" s="42">
        <v>33</v>
      </c>
      <c r="J48" s="42">
        <v>13</v>
      </c>
      <c r="K48" s="42">
        <v>2</v>
      </c>
      <c r="L48" s="42">
        <v>0</v>
      </c>
      <c r="M48" s="59">
        <v>16</v>
      </c>
      <c r="N48" s="57"/>
    </row>
    <row r="49" spans="1:14" ht="13.5" customHeight="1">
      <c r="A49" s="10" t="s">
        <v>132</v>
      </c>
      <c r="B49" s="37">
        <f t="shared" si="0"/>
        <v>893</v>
      </c>
      <c r="C49" s="37">
        <f t="shared" si="1"/>
        <v>68</v>
      </c>
      <c r="D49" s="42">
        <v>60</v>
      </c>
      <c r="E49" s="42">
        <v>7</v>
      </c>
      <c r="F49" s="42">
        <v>1</v>
      </c>
      <c r="G49" s="37">
        <f t="shared" si="2"/>
        <v>794</v>
      </c>
      <c r="H49" s="42">
        <v>673</v>
      </c>
      <c r="I49" s="42">
        <v>83</v>
      </c>
      <c r="J49" s="42">
        <v>35</v>
      </c>
      <c r="K49" s="42">
        <v>3</v>
      </c>
      <c r="L49" s="42">
        <v>0</v>
      </c>
      <c r="M49" s="59">
        <v>31</v>
      </c>
      <c r="N49" s="57"/>
    </row>
    <row r="50" spans="1:14" ht="13.5" customHeight="1">
      <c r="A50" s="10" t="s">
        <v>42</v>
      </c>
      <c r="B50" s="37">
        <f t="shared" si="0"/>
        <v>575</v>
      </c>
      <c r="C50" s="37">
        <f t="shared" si="1"/>
        <v>90</v>
      </c>
      <c r="D50" s="42">
        <v>81</v>
      </c>
      <c r="E50" s="42">
        <v>9</v>
      </c>
      <c r="F50" s="42">
        <v>0</v>
      </c>
      <c r="G50" s="37">
        <f t="shared" si="2"/>
        <v>454</v>
      </c>
      <c r="H50" s="42">
        <v>356</v>
      </c>
      <c r="I50" s="42">
        <v>56</v>
      </c>
      <c r="J50" s="42">
        <v>41</v>
      </c>
      <c r="K50" s="42">
        <v>1</v>
      </c>
      <c r="L50" s="42">
        <v>0</v>
      </c>
      <c r="M50" s="59">
        <v>31</v>
      </c>
      <c r="N50" s="57"/>
    </row>
    <row r="51" spans="1:14" ht="13.5" customHeight="1">
      <c r="A51" s="10" t="s">
        <v>43</v>
      </c>
      <c r="B51" s="37">
        <f t="shared" si="0"/>
        <v>500</v>
      </c>
      <c r="C51" s="37">
        <f t="shared" si="1"/>
        <v>87</v>
      </c>
      <c r="D51" s="42">
        <v>81</v>
      </c>
      <c r="E51" s="42">
        <v>6</v>
      </c>
      <c r="F51" s="42">
        <v>0</v>
      </c>
      <c r="G51" s="37">
        <f t="shared" si="2"/>
        <v>387</v>
      </c>
      <c r="H51" s="42">
        <v>312</v>
      </c>
      <c r="I51" s="42">
        <v>43</v>
      </c>
      <c r="J51" s="42">
        <v>28</v>
      </c>
      <c r="K51" s="42">
        <v>4</v>
      </c>
      <c r="L51" s="42">
        <v>0</v>
      </c>
      <c r="M51" s="59">
        <v>26</v>
      </c>
      <c r="N51" s="57"/>
    </row>
    <row r="52" spans="1:14" ht="13.5" customHeight="1">
      <c r="A52" s="10" t="s">
        <v>44</v>
      </c>
      <c r="B52" s="37">
        <f t="shared" si="0"/>
        <v>568</v>
      </c>
      <c r="C52" s="37">
        <f t="shared" si="1"/>
        <v>102</v>
      </c>
      <c r="D52" s="42">
        <v>89</v>
      </c>
      <c r="E52" s="42">
        <v>9</v>
      </c>
      <c r="F52" s="42">
        <v>4</v>
      </c>
      <c r="G52" s="37">
        <f t="shared" si="2"/>
        <v>445</v>
      </c>
      <c r="H52" s="42">
        <v>366</v>
      </c>
      <c r="I52" s="42">
        <v>51</v>
      </c>
      <c r="J52" s="42">
        <v>23</v>
      </c>
      <c r="K52" s="42">
        <v>5</v>
      </c>
      <c r="L52" s="42">
        <v>0</v>
      </c>
      <c r="M52" s="59">
        <v>21</v>
      </c>
      <c r="N52" s="57"/>
    </row>
    <row r="53" spans="1:14" ht="13.5" customHeight="1">
      <c r="A53" s="10" t="s">
        <v>45</v>
      </c>
      <c r="B53" s="37">
        <f t="shared" si="0"/>
        <v>639</v>
      </c>
      <c r="C53" s="37">
        <f t="shared" si="1"/>
        <v>102</v>
      </c>
      <c r="D53" s="42">
        <v>90</v>
      </c>
      <c r="E53" s="42">
        <v>12</v>
      </c>
      <c r="F53" s="42">
        <v>0</v>
      </c>
      <c r="G53" s="37">
        <f t="shared" si="2"/>
        <v>513</v>
      </c>
      <c r="H53" s="42">
        <v>399</v>
      </c>
      <c r="I53" s="42">
        <v>74</v>
      </c>
      <c r="J53" s="42">
        <v>37</v>
      </c>
      <c r="K53" s="42">
        <v>3</v>
      </c>
      <c r="L53" s="42">
        <v>1</v>
      </c>
      <c r="M53" s="59">
        <v>23</v>
      </c>
      <c r="N53" s="57"/>
    </row>
    <row r="54" spans="1:14" ht="13.5" customHeight="1">
      <c r="A54" s="10" t="s">
        <v>46</v>
      </c>
      <c r="B54" s="37">
        <f t="shared" si="0"/>
        <v>536</v>
      </c>
      <c r="C54" s="37">
        <f t="shared" si="1"/>
        <v>68</v>
      </c>
      <c r="D54" s="42">
        <v>58</v>
      </c>
      <c r="E54" s="42">
        <v>10</v>
      </c>
      <c r="F54" s="42">
        <v>0</v>
      </c>
      <c r="G54" s="37">
        <f t="shared" si="2"/>
        <v>447</v>
      </c>
      <c r="H54" s="42">
        <v>360</v>
      </c>
      <c r="I54" s="42">
        <v>54</v>
      </c>
      <c r="J54" s="42">
        <v>29</v>
      </c>
      <c r="K54" s="42">
        <v>4</v>
      </c>
      <c r="L54" s="42">
        <v>0</v>
      </c>
      <c r="M54" s="59">
        <v>21</v>
      </c>
      <c r="N54" s="57"/>
    </row>
    <row r="55" spans="1:14" ht="13.5" customHeight="1">
      <c r="A55" s="10" t="s">
        <v>133</v>
      </c>
      <c r="B55" s="37">
        <f t="shared" si="0"/>
        <v>348</v>
      </c>
      <c r="C55" s="37">
        <f t="shared" si="1"/>
        <v>42</v>
      </c>
      <c r="D55" s="42">
        <v>35</v>
      </c>
      <c r="E55" s="42">
        <v>7</v>
      </c>
      <c r="F55" s="42">
        <v>0</v>
      </c>
      <c r="G55" s="37">
        <f t="shared" si="2"/>
        <v>289</v>
      </c>
      <c r="H55" s="42">
        <v>223</v>
      </c>
      <c r="I55" s="42">
        <v>45</v>
      </c>
      <c r="J55" s="42">
        <v>20</v>
      </c>
      <c r="K55" s="42">
        <v>1</v>
      </c>
      <c r="L55" s="42">
        <v>0</v>
      </c>
      <c r="M55" s="59">
        <v>17</v>
      </c>
      <c r="N55" s="57"/>
    </row>
    <row r="56" spans="1:14" ht="13.5" customHeight="1">
      <c r="A56" s="10" t="s">
        <v>47</v>
      </c>
      <c r="B56" s="37">
        <f t="shared" si="0"/>
        <v>722</v>
      </c>
      <c r="C56" s="37">
        <f t="shared" si="1"/>
        <v>64</v>
      </c>
      <c r="D56" s="42">
        <v>61</v>
      </c>
      <c r="E56" s="42">
        <v>1</v>
      </c>
      <c r="F56" s="42">
        <v>2</v>
      </c>
      <c r="G56" s="37">
        <f t="shared" si="2"/>
        <v>638</v>
      </c>
      <c r="H56" s="42">
        <v>522</v>
      </c>
      <c r="I56" s="42">
        <v>81</v>
      </c>
      <c r="J56" s="42">
        <v>32</v>
      </c>
      <c r="K56" s="42">
        <v>3</v>
      </c>
      <c r="L56" s="42">
        <v>0</v>
      </c>
      <c r="M56" s="59">
        <v>20</v>
      </c>
      <c r="N56" s="57"/>
    </row>
    <row r="57" spans="1:14" ht="13.5" customHeight="1">
      <c r="A57" s="10" t="s">
        <v>48</v>
      </c>
      <c r="B57" s="37">
        <f t="shared" si="0"/>
        <v>217</v>
      </c>
      <c r="C57" s="37">
        <f t="shared" si="1"/>
        <v>18</v>
      </c>
      <c r="D57" s="42">
        <v>17</v>
      </c>
      <c r="E57" s="42">
        <v>1</v>
      </c>
      <c r="F57" s="42">
        <v>0</v>
      </c>
      <c r="G57" s="37">
        <f t="shared" si="2"/>
        <v>192</v>
      </c>
      <c r="H57" s="42">
        <v>162</v>
      </c>
      <c r="I57" s="42">
        <v>20</v>
      </c>
      <c r="J57" s="42">
        <v>10</v>
      </c>
      <c r="K57" s="42">
        <v>0</v>
      </c>
      <c r="L57" s="42">
        <v>0</v>
      </c>
      <c r="M57" s="59">
        <v>7</v>
      </c>
      <c r="N57" s="57"/>
    </row>
    <row r="58" spans="1:14" ht="13.5" customHeight="1">
      <c r="A58" s="10" t="s">
        <v>49</v>
      </c>
      <c r="B58" s="37">
        <f t="shared" si="0"/>
        <v>290</v>
      </c>
      <c r="C58" s="37">
        <f t="shared" si="1"/>
        <v>71</v>
      </c>
      <c r="D58" s="42">
        <v>62</v>
      </c>
      <c r="E58" s="42">
        <v>3</v>
      </c>
      <c r="F58" s="42">
        <v>6</v>
      </c>
      <c r="G58" s="37">
        <f t="shared" si="2"/>
        <v>207</v>
      </c>
      <c r="H58" s="42">
        <v>175</v>
      </c>
      <c r="I58" s="42">
        <v>15</v>
      </c>
      <c r="J58" s="42">
        <v>16</v>
      </c>
      <c r="K58" s="42">
        <v>1</v>
      </c>
      <c r="L58" s="42">
        <v>0</v>
      </c>
      <c r="M58" s="59">
        <v>12</v>
      </c>
      <c r="N58" s="57"/>
    </row>
    <row r="59" spans="1:14" ht="13.5" customHeight="1">
      <c r="A59" s="10" t="s">
        <v>50</v>
      </c>
      <c r="B59" s="37">
        <f t="shared" si="0"/>
        <v>529</v>
      </c>
      <c r="C59" s="37">
        <f t="shared" si="1"/>
        <v>141</v>
      </c>
      <c r="D59" s="42">
        <v>126</v>
      </c>
      <c r="E59" s="42">
        <v>12</v>
      </c>
      <c r="F59" s="42">
        <v>3</v>
      </c>
      <c r="G59" s="37">
        <f t="shared" si="2"/>
        <v>370</v>
      </c>
      <c r="H59" s="42">
        <v>304</v>
      </c>
      <c r="I59" s="42">
        <v>36</v>
      </c>
      <c r="J59" s="42">
        <v>23</v>
      </c>
      <c r="K59" s="42">
        <v>7</v>
      </c>
      <c r="L59" s="42">
        <v>0</v>
      </c>
      <c r="M59" s="59">
        <v>18</v>
      </c>
      <c r="N59" s="57"/>
    </row>
    <row r="60" spans="1:14" ht="13.5" customHeight="1">
      <c r="A60" s="10" t="s">
        <v>51</v>
      </c>
      <c r="B60" s="37">
        <f t="shared" si="0"/>
        <v>598</v>
      </c>
      <c r="C60" s="37">
        <f t="shared" si="1"/>
        <v>107</v>
      </c>
      <c r="D60" s="42">
        <v>102</v>
      </c>
      <c r="E60" s="42">
        <v>3</v>
      </c>
      <c r="F60" s="42">
        <v>2</v>
      </c>
      <c r="G60" s="37">
        <f t="shared" si="2"/>
        <v>467</v>
      </c>
      <c r="H60" s="42">
        <v>394</v>
      </c>
      <c r="I60" s="42">
        <v>41</v>
      </c>
      <c r="J60" s="42">
        <v>30</v>
      </c>
      <c r="K60" s="42">
        <v>2</v>
      </c>
      <c r="L60" s="42">
        <v>0</v>
      </c>
      <c r="M60" s="59">
        <v>24</v>
      </c>
      <c r="N60" s="57"/>
    </row>
    <row r="61" spans="1:14" ht="13.5" customHeight="1">
      <c r="A61" s="10" t="s">
        <v>52</v>
      </c>
      <c r="B61" s="37">
        <f t="shared" si="0"/>
        <v>285</v>
      </c>
      <c r="C61" s="37">
        <f t="shared" si="1"/>
        <v>104</v>
      </c>
      <c r="D61" s="42">
        <v>97</v>
      </c>
      <c r="E61" s="42">
        <v>5</v>
      </c>
      <c r="F61" s="42">
        <v>2</v>
      </c>
      <c r="G61" s="37">
        <f t="shared" si="2"/>
        <v>163</v>
      </c>
      <c r="H61" s="42">
        <v>128</v>
      </c>
      <c r="I61" s="42">
        <v>17</v>
      </c>
      <c r="J61" s="42">
        <v>15</v>
      </c>
      <c r="K61" s="42">
        <v>3</v>
      </c>
      <c r="L61" s="42">
        <v>1</v>
      </c>
      <c r="M61" s="59">
        <v>17</v>
      </c>
      <c r="N61" s="57"/>
    </row>
    <row r="62" spans="1:14" ht="13.5" customHeight="1">
      <c r="A62" s="10" t="s">
        <v>53</v>
      </c>
      <c r="B62" s="37">
        <f t="shared" si="0"/>
        <v>560</v>
      </c>
      <c r="C62" s="37">
        <f t="shared" si="1"/>
        <v>147</v>
      </c>
      <c r="D62" s="42">
        <v>130</v>
      </c>
      <c r="E62" s="42">
        <v>10</v>
      </c>
      <c r="F62" s="42">
        <v>7</v>
      </c>
      <c r="G62" s="37">
        <f t="shared" si="2"/>
        <v>388</v>
      </c>
      <c r="H62" s="42">
        <v>300</v>
      </c>
      <c r="I62" s="42">
        <v>52</v>
      </c>
      <c r="J62" s="42">
        <v>33</v>
      </c>
      <c r="K62" s="42">
        <v>3</v>
      </c>
      <c r="L62" s="42">
        <v>2</v>
      </c>
      <c r="M62" s="59">
        <v>23</v>
      </c>
      <c r="N62" s="57"/>
    </row>
    <row r="63" spans="1:14" ht="13.5" customHeight="1">
      <c r="A63" s="10" t="s">
        <v>54</v>
      </c>
      <c r="B63" s="37">
        <f t="shared" si="0"/>
        <v>760</v>
      </c>
      <c r="C63" s="37">
        <f t="shared" si="1"/>
        <v>186</v>
      </c>
      <c r="D63" s="42">
        <v>172</v>
      </c>
      <c r="E63" s="42">
        <v>11</v>
      </c>
      <c r="F63" s="42">
        <v>3</v>
      </c>
      <c r="G63" s="37">
        <f t="shared" si="2"/>
        <v>549</v>
      </c>
      <c r="H63" s="42">
        <v>445</v>
      </c>
      <c r="I63" s="42">
        <v>45</v>
      </c>
      <c r="J63" s="42">
        <v>59</v>
      </c>
      <c r="K63" s="42">
        <v>0</v>
      </c>
      <c r="L63" s="42">
        <v>0</v>
      </c>
      <c r="M63" s="59">
        <v>25</v>
      </c>
      <c r="N63" s="57"/>
    </row>
    <row r="64" spans="1:14" ht="13.5" customHeight="1">
      <c r="A64" s="10" t="s">
        <v>55</v>
      </c>
      <c r="B64" s="37">
        <f t="shared" si="0"/>
        <v>447</v>
      </c>
      <c r="C64" s="37">
        <f t="shared" si="1"/>
        <v>105</v>
      </c>
      <c r="D64" s="42">
        <v>94</v>
      </c>
      <c r="E64" s="42">
        <v>8</v>
      </c>
      <c r="F64" s="42">
        <v>3</v>
      </c>
      <c r="G64" s="37">
        <f t="shared" si="2"/>
        <v>325</v>
      </c>
      <c r="H64" s="42">
        <v>265</v>
      </c>
      <c r="I64" s="42">
        <v>35</v>
      </c>
      <c r="J64" s="42">
        <v>24</v>
      </c>
      <c r="K64" s="42">
        <v>1</v>
      </c>
      <c r="L64" s="42">
        <v>0</v>
      </c>
      <c r="M64" s="59">
        <v>17</v>
      </c>
      <c r="N64" s="57"/>
    </row>
    <row r="65" spans="1:14" ht="13.5" customHeight="1">
      <c r="A65" s="10" t="s">
        <v>56</v>
      </c>
      <c r="B65" s="37">
        <f t="shared" si="0"/>
        <v>371</v>
      </c>
      <c r="C65" s="37">
        <f t="shared" si="1"/>
        <v>125</v>
      </c>
      <c r="D65" s="42">
        <v>113</v>
      </c>
      <c r="E65" s="42">
        <v>8</v>
      </c>
      <c r="F65" s="42">
        <v>4</v>
      </c>
      <c r="G65" s="37">
        <f t="shared" si="2"/>
        <v>220</v>
      </c>
      <c r="H65" s="42">
        <v>169</v>
      </c>
      <c r="I65" s="42">
        <v>31</v>
      </c>
      <c r="J65" s="42">
        <v>17</v>
      </c>
      <c r="K65" s="42">
        <v>3</v>
      </c>
      <c r="L65" s="42">
        <v>0</v>
      </c>
      <c r="M65" s="59">
        <v>26</v>
      </c>
      <c r="N65" s="57"/>
    </row>
    <row r="66" spans="1:14" ht="13.5" customHeight="1">
      <c r="A66" s="10" t="s">
        <v>57</v>
      </c>
      <c r="B66" s="37">
        <f t="shared" si="0"/>
        <v>310</v>
      </c>
      <c r="C66" s="37">
        <f t="shared" si="1"/>
        <v>78</v>
      </c>
      <c r="D66" s="42">
        <v>71</v>
      </c>
      <c r="E66" s="42">
        <v>6</v>
      </c>
      <c r="F66" s="42">
        <v>1</v>
      </c>
      <c r="G66" s="37">
        <f t="shared" si="2"/>
        <v>218</v>
      </c>
      <c r="H66" s="42">
        <v>167</v>
      </c>
      <c r="I66" s="42">
        <v>23</v>
      </c>
      <c r="J66" s="42">
        <v>24</v>
      </c>
      <c r="K66" s="42">
        <v>4</v>
      </c>
      <c r="L66" s="42">
        <v>0</v>
      </c>
      <c r="M66" s="59">
        <v>14</v>
      </c>
      <c r="N66" s="57"/>
    </row>
    <row r="67" spans="1:27" ht="13.5" customHeight="1">
      <c r="A67" s="10" t="s">
        <v>58</v>
      </c>
      <c r="B67" s="37">
        <f t="shared" si="0"/>
        <v>45</v>
      </c>
      <c r="C67" s="37">
        <f t="shared" si="1"/>
        <v>18</v>
      </c>
      <c r="D67" s="42">
        <v>14</v>
      </c>
      <c r="E67" s="42">
        <v>1</v>
      </c>
      <c r="F67" s="42">
        <v>3</v>
      </c>
      <c r="G67" s="37">
        <f t="shared" si="2"/>
        <v>25</v>
      </c>
      <c r="H67" s="42">
        <v>24</v>
      </c>
      <c r="I67" s="42">
        <v>1</v>
      </c>
      <c r="J67" s="42">
        <v>0</v>
      </c>
      <c r="K67" s="42">
        <v>0</v>
      </c>
      <c r="L67" s="42">
        <v>0</v>
      </c>
      <c r="M67" s="59">
        <v>2</v>
      </c>
      <c r="U67" s="3"/>
      <c r="V67" s="3"/>
      <c r="W67" s="3"/>
      <c r="X67" s="3"/>
      <c r="Y67" s="3"/>
      <c r="Z67" s="3"/>
      <c r="AA67" s="3"/>
    </row>
    <row r="68" spans="1:27" ht="13.5" customHeight="1">
      <c r="A68" s="10" t="s">
        <v>59</v>
      </c>
      <c r="B68" s="37">
        <f aca="true" t="shared" si="3" ref="B68:B105">SUM(C68+G68+L68+M68)</f>
        <v>785</v>
      </c>
      <c r="C68" s="37">
        <f aca="true" t="shared" si="4" ref="C68:C105">SUM(D68+E68+F68)</f>
        <v>164</v>
      </c>
      <c r="D68" s="42">
        <v>148</v>
      </c>
      <c r="E68" s="42">
        <v>12</v>
      </c>
      <c r="F68" s="42">
        <v>4</v>
      </c>
      <c r="G68" s="37">
        <f aca="true" t="shared" si="5" ref="G68:G105">SUM(H68+I68+J68+K68)</f>
        <v>589</v>
      </c>
      <c r="H68" s="42">
        <v>497</v>
      </c>
      <c r="I68" s="42">
        <v>45</v>
      </c>
      <c r="J68" s="42">
        <v>44</v>
      </c>
      <c r="K68" s="42">
        <v>3</v>
      </c>
      <c r="L68" s="42">
        <v>0</v>
      </c>
      <c r="M68" s="59">
        <v>32</v>
      </c>
      <c r="U68" s="3"/>
      <c r="V68" s="3"/>
      <c r="W68" s="3"/>
      <c r="X68" s="3"/>
      <c r="Y68" s="3"/>
      <c r="Z68" s="3"/>
      <c r="AA68" s="3"/>
    </row>
    <row r="69" spans="1:27" ht="13.5" customHeight="1">
      <c r="A69" s="10" t="s">
        <v>60</v>
      </c>
      <c r="B69" s="37">
        <f t="shared" si="3"/>
        <v>762</v>
      </c>
      <c r="C69" s="37">
        <f t="shared" si="4"/>
        <v>142</v>
      </c>
      <c r="D69" s="42">
        <v>131</v>
      </c>
      <c r="E69" s="42">
        <v>11</v>
      </c>
      <c r="F69" s="42">
        <v>0</v>
      </c>
      <c r="G69" s="37">
        <f t="shared" si="5"/>
        <v>582</v>
      </c>
      <c r="H69" s="42">
        <v>493</v>
      </c>
      <c r="I69" s="42">
        <v>41</v>
      </c>
      <c r="J69" s="42">
        <v>45</v>
      </c>
      <c r="K69" s="42">
        <v>3</v>
      </c>
      <c r="L69" s="42">
        <v>2</v>
      </c>
      <c r="M69" s="59">
        <v>36</v>
      </c>
      <c r="U69" s="3"/>
      <c r="V69" s="3"/>
      <c r="W69" s="3"/>
      <c r="X69" s="3"/>
      <c r="Y69" s="3"/>
      <c r="Z69" s="3"/>
      <c r="AA69" s="3"/>
    </row>
    <row r="70" spans="1:27" ht="13.5" customHeight="1">
      <c r="A70" s="10" t="s">
        <v>61</v>
      </c>
      <c r="B70" s="37">
        <f t="shared" si="3"/>
        <v>710</v>
      </c>
      <c r="C70" s="37">
        <f t="shared" si="4"/>
        <v>124</v>
      </c>
      <c r="D70" s="42">
        <v>116</v>
      </c>
      <c r="E70" s="42">
        <v>6</v>
      </c>
      <c r="F70" s="42">
        <v>2</v>
      </c>
      <c r="G70" s="37">
        <f t="shared" si="5"/>
        <v>547</v>
      </c>
      <c r="H70" s="42">
        <v>461</v>
      </c>
      <c r="I70" s="42">
        <v>57</v>
      </c>
      <c r="J70" s="42">
        <v>28</v>
      </c>
      <c r="K70" s="42">
        <v>1</v>
      </c>
      <c r="L70" s="42">
        <v>0</v>
      </c>
      <c r="M70" s="59">
        <v>39</v>
      </c>
      <c r="U70" s="3"/>
      <c r="V70" s="3"/>
      <c r="W70" s="3"/>
      <c r="X70" s="3"/>
      <c r="Y70" s="3"/>
      <c r="Z70" s="3"/>
      <c r="AA70" s="3"/>
    </row>
    <row r="71" spans="1:27" ht="13.5" customHeight="1">
      <c r="A71" s="10" t="s">
        <v>62</v>
      </c>
      <c r="B71" s="37">
        <f t="shared" si="3"/>
        <v>407</v>
      </c>
      <c r="C71" s="37">
        <f t="shared" si="4"/>
        <v>85</v>
      </c>
      <c r="D71" s="42">
        <v>79</v>
      </c>
      <c r="E71" s="42">
        <v>5</v>
      </c>
      <c r="F71" s="42">
        <v>1</v>
      </c>
      <c r="G71" s="37">
        <f t="shared" si="5"/>
        <v>310</v>
      </c>
      <c r="H71" s="42">
        <v>259</v>
      </c>
      <c r="I71" s="42">
        <v>33</v>
      </c>
      <c r="J71" s="42">
        <v>17</v>
      </c>
      <c r="K71" s="42">
        <v>1</v>
      </c>
      <c r="L71" s="42">
        <v>0</v>
      </c>
      <c r="M71" s="59">
        <v>12</v>
      </c>
      <c r="U71" s="3"/>
      <c r="V71" s="3"/>
      <c r="W71" s="3"/>
      <c r="X71" s="3"/>
      <c r="Y71" s="3"/>
      <c r="Z71" s="3"/>
      <c r="AA71" s="3"/>
    </row>
    <row r="72" spans="1:27" ht="13.5" customHeight="1">
      <c r="A72" s="10" t="s">
        <v>63</v>
      </c>
      <c r="B72" s="37">
        <f t="shared" si="3"/>
        <v>602</v>
      </c>
      <c r="C72" s="37">
        <f t="shared" si="4"/>
        <v>115</v>
      </c>
      <c r="D72" s="42">
        <v>102</v>
      </c>
      <c r="E72" s="42">
        <v>12</v>
      </c>
      <c r="F72" s="42">
        <v>1</v>
      </c>
      <c r="G72" s="37">
        <f t="shared" si="5"/>
        <v>469</v>
      </c>
      <c r="H72" s="42">
        <v>378</v>
      </c>
      <c r="I72" s="42">
        <v>56</v>
      </c>
      <c r="J72" s="42">
        <v>27</v>
      </c>
      <c r="K72" s="42">
        <v>8</v>
      </c>
      <c r="L72" s="42">
        <v>1</v>
      </c>
      <c r="M72" s="59">
        <v>17</v>
      </c>
      <c r="U72" s="3"/>
      <c r="V72" s="3"/>
      <c r="W72" s="3"/>
      <c r="X72" s="3"/>
      <c r="Y72" s="3"/>
      <c r="Z72" s="3"/>
      <c r="AA72" s="3"/>
    </row>
    <row r="73" spans="1:27" ht="13.5" customHeight="1">
      <c r="A73" s="10" t="s">
        <v>64</v>
      </c>
      <c r="B73" s="37">
        <f t="shared" si="3"/>
        <v>780</v>
      </c>
      <c r="C73" s="37">
        <f t="shared" si="4"/>
        <v>139</v>
      </c>
      <c r="D73" s="42">
        <v>129</v>
      </c>
      <c r="E73" s="42">
        <v>5</v>
      </c>
      <c r="F73" s="42">
        <v>5</v>
      </c>
      <c r="G73" s="37">
        <f t="shared" si="5"/>
        <v>602</v>
      </c>
      <c r="H73" s="42">
        <v>482</v>
      </c>
      <c r="I73" s="42">
        <v>70</v>
      </c>
      <c r="J73" s="42">
        <v>49</v>
      </c>
      <c r="K73" s="42">
        <v>1</v>
      </c>
      <c r="L73" s="42">
        <v>2</v>
      </c>
      <c r="M73" s="59">
        <v>37</v>
      </c>
      <c r="U73" s="3"/>
      <c r="V73" s="3"/>
      <c r="W73" s="3"/>
      <c r="X73" s="3"/>
      <c r="Y73" s="3"/>
      <c r="Z73" s="3"/>
      <c r="AA73" s="3"/>
    </row>
    <row r="74" spans="1:27" ht="13.5" customHeight="1">
      <c r="A74" s="10" t="s">
        <v>65</v>
      </c>
      <c r="B74" s="37">
        <f t="shared" si="3"/>
        <v>578</v>
      </c>
      <c r="C74" s="37">
        <f t="shared" si="4"/>
        <v>132</v>
      </c>
      <c r="D74" s="42">
        <v>122</v>
      </c>
      <c r="E74" s="42">
        <v>6</v>
      </c>
      <c r="F74" s="42">
        <v>4</v>
      </c>
      <c r="G74" s="37">
        <f t="shared" si="5"/>
        <v>409</v>
      </c>
      <c r="H74" s="42">
        <v>317</v>
      </c>
      <c r="I74" s="42">
        <v>49</v>
      </c>
      <c r="J74" s="42">
        <v>36</v>
      </c>
      <c r="K74" s="42">
        <v>7</v>
      </c>
      <c r="L74" s="42">
        <v>0</v>
      </c>
      <c r="M74" s="59">
        <v>37</v>
      </c>
      <c r="U74" s="3"/>
      <c r="V74" s="3"/>
      <c r="W74" s="3"/>
      <c r="X74" s="3"/>
      <c r="Y74" s="3"/>
      <c r="Z74" s="3"/>
      <c r="AA74" s="3"/>
    </row>
    <row r="75" spans="1:27" ht="13.5" customHeight="1">
      <c r="A75" s="10" t="s">
        <v>66</v>
      </c>
      <c r="B75" s="37">
        <f t="shared" si="3"/>
        <v>366</v>
      </c>
      <c r="C75" s="37">
        <f t="shared" si="4"/>
        <v>69</v>
      </c>
      <c r="D75" s="42">
        <v>61</v>
      </c>
      <c r="E75" s="42">
        <v>8</v>
      </c>
      <c r="F75" s="42">
        <v>0</v>
      </c>
      <c r="G75" s="37">
        <f t="shared" si="5"/>
        <v>287</v>
      </c>
      <c r="H75" s="42">
        <v>232</v>
      </c>
      <c r="I75" s="42">
        <v>26</v>
      </c>
      <c r="J75" s="42">
        <v>24</v>
      </c>
      <c r="K75" s="42">
        <v>5</v>
      </c>
      <c r="L75" s="42">
        <v>0</v>
      </c>
      <c r="M75" s="59">
        <v>10</v>
      </c>
      <c r="U75" s="3"/>
      <c r="V75" s="3"/>
      <c r="W75" s="3"/>
      <c r="X75" s="3"/>
      <c r="Y75" s="3"/>
      <c r="Z75" s="3"/>
      <c r="AA75" s="3"/>
    </row>
    <row r="76" spans="1:27" ht="13.5" customHeight="1">
      <c r="A76" s="10" t="s">
        <v>67</v>
      </c>
      <c r="B76" s="37">
        <f t="shared" si="3"/>
        <v>598</v>
      </c>
      <c r="C76" s="37">
        <f t="shared" si="4"/>
        <v>122</v>
      </c>
      <c r="D76" s="42">
        <v>110</v>
      </c>
      <c r="E76" s="42">
        <v>8</v>
      </c>
      <c r="F76" s="42">
        <v>4</v>
      </c>
      <c r="G76" s="37">
        <f t="shared" si="5"/>
        <v>446</v>
      </c>
      <c r="H76" s="42">
        <v>376</v>
      </c>
      <c r="I76" s="42">
        <v>36</v>
      </c>
      <c r="J76" s="42">
        <v>31</v>
      </c>
      <c r="K76" s="42">
        <v>3</v>
      </c>
      <c r="L76" s="42">
        <v>0</v>
      </c>
      <c r="M76" s="59">
        <v>30</v>
      </c>
      <c r="U76" s="3"/>
      <c r="V76" s="3"/>
      <c r="W76" s="3"/>
      <c r="X76" s="3"/>
      <c r="Y76" s="3"/>
      <c r="Z76" s="3"/>
      <c r="AA76" s="3"/>
    </row>
    <row r="77" spans="1:27" ht="13.5" customHeight="1">
      <c r="A77" s="10" t="s">
        <v>134</v>
      </c>
      <c r="B77" s="37">
        <f t="shared" si="3"/>
        <v>745</v>
      </c>
      <c r="C77" s="37">
        <f t="shared" si="4"/>
        <v>82</v>
      </c>
      <c r="D77" s="42">
        <v>70</v>
      </c>
      <c r="E77" s="42">
        <v>9</v>
      </c>
      <c r="F77" s="42">
        <v>3</v>
      </c>
      <c r="G77" s="37">
        <f t="shared" si="5"/>
        <v>633</v>
      </c>
      <c r="H77" s="42">
        <v>532</v>
      </c>
      <c r="I77" s="42">
        <v>69</v>
      </c>
      <c r="J77" s="42">
        <v>28</v>
      </c>
      <c r="K77" s="42">
        <v>4</v>
      </c>
      <c r="L77" s="42">
        <v>0</v>
      </c>
      <c r="M77" s="59">
        <v>30</v>
      </c>
      <c r="U77" s="3"/>
      <c r="V77" s="3"/>
      <c r="W77" s="3"/>
      <c r="X77" s="3"/>
      <c r="Y77" s="3"/>
      <c r="Z77" s="3"/>
      <c r="AA77" s="3"/>
    </row>
    <row r="78" spans="1:27" ht="13.5" customHeight="1">
      <c r="A78" s="10" t="s">
        <v>68</v>
      </c>
      <c r="B78" s="37">
        <f t="shared" si="3"/>
        <v>520</v>
      </c>
      <c r="C78" s="37">
        <f t="shared" si="4"/>
        <v>77</v>
      </c>
      <c r="D78" s="42">
        <v>73</v>
      </c>
      <c r="E78" s="42">
        <v>1</v>
      </c>
      <c r="F78" s="42">
        <v>3</v>
      </c>
      <c r="G78" s="37">
        <f t="shared" si="5"/>
        <v>410</v>
      </c>
      <c r="H78" s="42">
        <v>366</v>
      </c>
      <c r="I78" s="42">
        <v>31</v>
      </c>
      <c r="J78" s="42">
        <v>11</v>
      </c>
      <c r="K78" s="42">
        <v>2</v>
      </c>
      <c r="L78" s="42">
        <v>0</v>
      </c>
      <c r="M78" s="59">
        <v>33</v>
      </c>
      <c r="U78" s="3"/>
      <c r="V78" s="3"/>
      <c r="W78" s="3"/>
      <c r="X78" s="3"/>
      <c r="Y78" s="3"/>
      <c r="Z78" s="3"/>
      <c r="AA78" s="3"/>
    </row>
    <row r="79" spans="1:27" ht="13.5" customHeight="1">
      <c r="A79" s="10" t="s">
        <v>69</v>
      </c>
      <c r="B79" s="37">
        <f t="shared" si="3"/>
        <v>618</v>
      </c>
      <c r="C79" s="37">
        <f t="shared" si="4"/>
        <v>86</v>
      </c>
      <c r="D79" s="42">
        <v>81</v>
      </c>
      <c r="E79" s="42">
        <v>4</v>
      </c>
      <c r="F79" s="42">
        <v>1</v>
      </c>
      <c r="G79" s="37">
        <f t="shared" si="5"/>
        <v>514</v>
      </c>
      <c r="H79" s="42">
        <v>449</v>
      </c>
      <c r="I79" s="42">
        <v>36</v>
      </c>
      <c r="J79" s="42">
        <v>23</v>
      </c>
      <c r="K79" s="42">
        <v>6</v>
      </c>
      <c r="L79" s="42">
        <v>0</v>
      </c>
      <c r="M79" s="59">
        <v>18</v>
      </c>
      <c r="U79" s="3"/>
      <c r="V79" s="3"/>
      <c r="W79" s="3"/>
      <c r="X79" s="3"/>
      <c r="Y79" s="3"/>
      <c r="Z79" s="3"/>
      <c r="AA79" s="3"/>
    </row>
    <row r="80" spans="1:27" ht="13.5" customHeight="1">
      <c r="A80" s="10" t="s">
        <v>70</v>
      </c>
      <c r="B80" s="37">
        <f t="shared" si="3"/>
        <v>615</v>
      </c>
      <c r="C80" s="37">
        <f t="shared" si="4"/>
        <v>77</v>
      </c>
      <c r="D80" s="42">
        <v>68</v>
      </c>
      <c r="E80" s="42">
        <v>6</v>
      </c>
      <c r="F80" s="42">
        <v>3</v>
      </c>
      <c r="G80" s="37">
        <f t="shared" si="5"/>
        <v>516</v>
      </c>
      <c r="H80" s="42">
        <v>435</v>
      </c>
      <c r="I80" s="42">
        <v>65</v>
      </c>
      <c r="J80" s="42">
        <v>14</v>
      </c>
      <c r="K80" s="42">
        <v>2</v>
      </c>
      <c r="L80" s="42">
        <v>0</v>
      </c>
      <c r="M80" s="59">
        <v>22</v>
      </c>
      <c r="U80" s="3"/>
      <c r="V80" s="3"/>
      <c r="W80" s="3"/>
      <c r="X80" s="3"/>
      <c r="Y80" s="3"/>
      <c r="Z80" s="3"/>
      <c r="AA80" s="3"/>
    </row>
    <row r="81" spans="1:27" ht="13.5" customHeight="1">
      <c r="A81" s="10" t="s">
        <v>71</v>
      </c>
      <c r="B81" s="37">
        <f t="shared" si="3"/>
        <v>471</v>
      </c>
      <c r="C81" s="37">
        <f t="shared" si="4"/>
        <v>43</v>
      </c>
      <c r="D81" s="42">
        <v>33</v>
      </c>
      <c r="E81" s="42">
        <v>8</v>
      </c>
      <c r="F81" s="42">
        <v>2</v>
      </c>
      <c r="G81" s="37">
        <f t="shared" si="5"/>
        <v>417</v>
      </c>
      <c r="H81" s="42">
        <v>344</v>
      </c>
      <c r="I81" s="42">
        <v>50</v>
      </c>
      <c r="J81" s="42">
        <v>21</v>
      </c>
      <c r="K81" s="42">
        <v>2</v>
      </c>
      <c r="L81" s="42">
        <v>0</v>
      </c>
      <c r="M81" s="59">
        <v>11</v>
      </c>
      <c r="U81" s="3"/>
      <c r="V81" s="3"/>
      <c r="W81" s="3"/>
      <c r="X81" s="3"/>
      <c r="Y81" s="3"/>
      <c r="Z81" s="3"/>
      <c r="AA81" s="3"/>
    </row>
    <row r="82" spans="1:27" ht="13.5" customHeight="1">
      <c r="A82" s="10" t="s">
        <v>72</v>
      </c>
      <c r="B82" s="37">
        <f t="shared" si="3"/>
        <v>542</v>
      </c>
      <c r="C82" s="37">
        <f t="shared" si="4"/>
        <v>42</v>
      </c>
      <c r="D82" s="42">
        <v>32</v>
      </c>
      <c r="E82" s="42">
        <v>10</v>
      </c>
      <c r="F82" s="42">
        <v>0</v>
      </c>
      <c r="G82" s="37">
        <f t="shared" si="5"/>
        <v>485</v>
      </c>
      <c r="H82" s="42">
        <v>393</v>
      </c>
      <c r="I82" s="42">
        <v>61</v>
      </c>
      <c r="J82" s="42">
        <v>27</v>
      </c>
      <c r="K82" s="42">
        <v>4</v>
      </c>
      <c r="L82" s="42">
        <v>0</v>
      </c>
      <c r="M82" s="59">
        <v>15</v>
      </c>
      <c r="U82" s="3"/>
      <c r="V82" s="3"/>
      <c r="W82" s="3"/>
      <c r="X82" s="3"/>
      <c r="Y82" s="3"/>
      <c r="Z82" s="3"/>
      <c r="AA82" s="3"/>
    </row>
    <row r="83" spans="1:27" ht="13.5" customHeight="1">
      <c r="A83" s="10" t="s">
        <v>73</v>
      </c>
      <c r="B83" s="37">
        <f t="shared" si="3"/>
        <v>714</v>
      </c>
      <c r="C83" s="37">
        <f t="shared" si="4"/>
        <v>126</v>
      </c>
      <c r="D83" s="42">
        <v>111</v>
      </c>
      <c r="E83" s="42">
        <v>11</v>
      </c>
      <c r="F83" s="42">
        <v>4</v>
      </c>
      <c r="G83" s="37">
        <f t="shared" si="5"/>
        <v>563</v>
      </c>
      <c r="H83" s="42">
        <v>453</v>
      </c>
      <c r="I83" s="42">
        <v>55</v>
      </c>
      <c r="J83" s="42">
        <v>50</v>
      </c>
      <c r="K83" s="42">
        <v>5</v>
      </c>
      <c r="L83" s="42">
        <v>0</v>
      </c>
      <c r="M83" s="59">
        <v>25</v>
      </c>
      <c r="U83" s="3"/>
      <c r="V83" s="3"/>
      <c r="W83" s="3"/>
      <c r="X83" s="3"/>
      <c r="Y83" s="3"/>
      <c r="Z83" s="3"/>
      <c r="AA83" s="3"/>
    </row>
    <row r="84" spans="1:27" ht="13.5" customHeight="1">
      <c r="A84" s="10" t="s">
        <v>74</v>
      </c>
      <c r="B84" s="37">
        <f t="shared" si="3"/>
        <v>568</v>
      </c>
      <c r="C84" s="37">
        <f t="shared" si="4"/>
        <v>159</v>
      </c>
      <c r="D84" s="42">
        <v>139</v>
      </c>
      <c r="E84" s="42">
        <v>16</v>
      </c>
      <c r="F84" s="42">
        <v>4</v>
      </c>
      <c r="G84" s="37">
        <f t="shared" si="5"/>
        <v>379</v>
      </c>
      <c r="H84" s="42">
        <v>315</v>
      </c>
      <c r="I84" s="42">
        <v>27</v>
      </c>
      <c r="J84" s="42">
        <v>34</v>
      </c>
      <c r="K84" s="42">
        <v>3</v>
      </c>
      <c r="L84" s="42">
        <v>0</v>
      </c>
      <c r="M84" s="59">
        <v>30</v>
      </c>
      <c r="U84" s="3"/>
      <c r="V84" s="3"/>
      <c r="W84" s="3"/>
      <c r="X84" s="3"/>
      <c r="Y84" s="3"/>
      <c r="Z84" s="3"/>
      <c r="AA84" s="3"/>
    </row>
    <row r="85" spans="1:27" ht="13.5" customHeight="1">
      <c r="A85" s="10" t="s">
        <v>75</v>
      </c>
      <c r="B85" s="37">
        <f t="shared" si="3"/>
        <v>724</v>
      </c>
      <c r="C85" s="37">
        <f t="shared" si="4"/>
        <v>139</v>
      </c>
      <c r="D85" s="42">
        <v>119</v>
      </c>
      <c r="E85" s="42">
        <v>16</v>
      </c>
      <c r="F85" s="42">
        <v>4</v>
      </c>
      <c r="G85" s="37">
        <f t="shared" si="5"/>
        <v>552</v>
      </c>
      <c r="H85" s="42">
        <v>450</v>
      </c>
      <c r="I85" s="42">
        <v>55</v>
      </c>
      <c r="J85" s="42">
        <v>42</v>
      </c>
      <c r="K85" s="42">
        <v>5</v>
      </c>
      <c r="L85" s="42">
        <v>0</v>
      </c>
      <c r="M85" s="59">
        <v>33</v>
      </c>
      <c r="U85" s="3"/>
      <c r="V85" s="3"/>
      <c r="W85" s="3"/>
      <c r="X85" s="3"/>
      <c r="Y85" s="3"/>
      <c r="Z85" s="3"/>
      <c r="AA85" s="3"/>
    </row>
    <row r="86" spans="1:27" ht="13.5" customHeight="1">
      <c r="A86" s="10" t="s">
        <v>76</v>
      </c>
      <c r="B86" s="37">
        <f t="shared" si="3"/>
        <v>1065</v>
      </c>
      <c r="C86" s="37">
        <f t="shared" si="4"/>
        <v>361</v>
      </c>
      <c r="D86" s="42">
        <v>326</v>
      </c>
      <c r="E86" s="42">
        <v>26</v>
      </c>
      <c r="F86" s="42">
        <v>9</v>
      </c>
      <c r="G86" s="37">
        <f t="shared" si="5"/>
        <v>633</v>
      </c>
      <c r="H86" s="42">
        <v>512</v>
      </c>
      <c r="I86" s="42">
        <v>54</v>
      </c>
      <c r="J86" s="42">
        <v>64</v>
      </c>
      <c r="K86" s="42">
        <v>3</v>
      </c>
      <c r="L86" s="42">
        <v>0</v>
      </c>
      <c r="M86" s="59">
        <v>71</v>
      </c>
      <c r="U86" s="3"/>
      <c r="V86" s="3"/>
      <c r="W86" s="3"/>
      <c r="X86" s="3"/>
      <c r="Y86" s="3"/>
      <c r="Z86" s="3"/>
      <c r="AA86" s="3"/>
    </row>
    <row r="87" spans="1:27" ht="13.5" customHeight="1">
      <c r="A87" s="10" t="s">
        <v>77</v>
      </c>
      <c r="B87" s="37">
        <f t="shared" si="3"/>
        <v>720</v>
      </c>
      <c r="C87" s="37">
        <f t="shared" si="4"/>
        <v>200</v>
      </c>
      <c r="D87" s="42">
        <v>180</v>
      </c>
      <c r="E87" s="42">
        <v>16</v>
      </c>
      <c r="F87" s="42">
        <v>4</v>
      </c>
      <c r="G87" s="37">
        <f t="shared" si="5"/>
        <v>492</v>
      </c>
      <c r="H87" s="42">
        <v>381</v>
      </c>
      <c r="I87" s="42">
        <v>64</v>
      </c>
      <c r="J87" s="42">
        <v>43</v>
      </c>
      <c r="K87" s="42">
        <v>4</v>
      </c>
      <c r="L87" s="42">
        <v>2</v>
      </c>
      <c r="M87" s="59">
        <v>26</v>
      </c>
      <c r="U87" s="3"/>
      <c r="V87" s="3"/>
      <c r="W87" s="3"/>
      <c r="X87" s="3"/>
      <c r="Y87" s="3"/>
      <c r="Z87" s="3"/>
      <c r="AA87" s="3"/>
    </row>
    <row r="88" spans="1:27" ht="13.5" customHeight="1">
      <c r="A88" s="10" t="s">
        <v>78</v>
      </c>
      <c r="B88" s="37">
        <f t="shared" si="3"/>
        <v>304</v>
      </c>
      <c r="C88" s="37">
        <f t="shared" si="4"/>
        <v>66</v>
      </c>
      <c r="D88" s="42">
        <v>53</v>
      </c>
      <c r="E88" s="42">
        <v>8</v>
      </c>
      <c r="F88" s="42">
        <v>5</v>
      </c>
      <c r="G88" s="37">
        <f t="shared" si="5"/>
        <v>236</v>
      </c>
      <c r="H88" s="42">
        <v>196</v>
      </c>
      <c r="I88" s="42">
        <v>17</v>
      </c>
      <c r="J88" s="42">
        <v>23</v>
      </c>
      <c r="K88" s="42">
        <v>0</v>
      </c>
      <c r="L88" s="42">
        <v>0</v>
      </c>
      <c r="M88" s="59">
        <v>2</v>
      </c>
      <c r="U88" s="3"/>
      <c r="V88" s="3"/>
      <c r="W88" s="3"/>
      <c r="X88" s="3"/>
      <c r="Y88" s="3"/>
      <c r="Z88" s="3"/>
      <c r="AA88" s="3"/>
    </row>
    <row r="89" spans="1:27" ht="13.5" customHeight="1">
      <c r="A89" s="10" t="s">
        <v>79</v>
      </c>
      <c r="B89" s="37">
        <f t="shared" si="3"/>
        <v>768</v>
      </c>
      <c r="C89" s="37">
        <f t="shared" si="4"/>
        <v>140</v>
      </c>
      <c r="D89" s="42">
        <v>109</v>
      </c>
      <c r="E89" s="42">
        <v>23</v>
      </c>
      <c r="F89" s="42">
        <v>8</v>
      </c>
      <c r="G89" s="37">
        <f t="shared" si="5"/>
        <v>600</v>
      </c>
      <c r="H89" s="42">
        <v>438</v>
      </c>
      <c r="I89" s="42">
        <v>88</v>
      </c>
      <c r="J89" s="42">
        <v>70</v>
      </c>
      <c r="K89" s="42">
        <v>4</v>
      </c>
      <c r="L89" s="42">
        <v>0</v>
      </c>
      <c r="M89" s="59">
        <v>28</v>
      </c>
      <c r="U89" s="3"/>
      <c r="V89" s="3"/>
      <c r="W89" s="3"/>
      <c r="X89" s="3"/>
      <c r="Y89" s="3"/>
      <c r="Z89" s="3"/>
      <c r="AA89" s="3"/>
    </row>
    <row r="90" spans="1:14" ht="13.5" customHeight="1">
      <c r="A90" s="10" t="s">
        <v>80</v>
      </c>
      <c r="B90" s="37">
        <f t="shared" si="3"/>
        <v>621</v>
      </c>
      <c r="C90" s="37">
        <f t="shared" si="4"/>
        <v>95</v>
      </c>
      <c r="D90" s="42">
        <v>86</v>
      </c>
      <c r="E90" s="42">
        <v>8</v>
      </c>
      <c r="F90" s="42">
        <v>1</v>
      </c>
      <c r="G90" s="37">
        <f t="shared" si="5"/>
        <v>496</v>
      </c>
      <c r="H90" s="42">
        <v>390</v>
      </c>
      <c r="I90" s="42">
        <v>61</v>
      </c>
      <c r="J90" s="42">
        <v>43</v>
      </c>
      <c r="K90" s="42">
        <v>2</v>
      </c>
      <c r="L90" s="42">
        <v>0</v>
      </c>
      <c r="M90" s="59">
        <v>30</v>
      </c>
      <c r="N90" s="57"/>
    </row>
    <row r="91" spans="1:14" ht="13.5" customHeight="1">
      <c r="A91" s="10" t="s">
        <v>81</v>
      </c>
      <c r="B91" s="37">
        <f t="shared" si="3"/>
        <v>580</v>
      </c>
      <c r="C91" s="37">
        <f t="shared" si="4"/>
        <v>72</v>
      </c>
      <c r="D91" s="42">
        <v>66</v>
      </c>
      <c r="E91" s="42">
        <v>4</v>
      </c>
      <c r="F91" s="42">
        <v>2</v>
      </c>
      <c r="G91" s="37">
        <f t="shared" si="5"/>
        <v>484</v>
      </c>
      <c r="H91" s="42">
        <v>383</v>
      </c>
      <c r="I91" s="42">
        <v>66</v>
      </c>
      <c r="J91" s="42">
        <v>31</v>
      </c>
      <c r="K91" s="42">
        <v>4</v>
      </c>
      <c r="L91" s="42">
        <v>0</v>
      </c>
      <c r="M91" s="59">
        <v>24</v>
      </c>
      <c r="N91" s="57"/>
    </row>
    <row r="92" spans="1:14" ht="13.5" customHeight="1">
      <c r="A92" s="10" t="s">
        <v>82</v>
      </c>
      <c r="B92" s="37">
        <f t="shared" si="3"/>
        <v>495</v>
      </c>
      <c r="C92" s="37">
        <f t="shared" si="4"/>
        <v>47</v>
      </c>
      <c r="D92" s="42">
        <v>42</v>
      </c>
      <c r="E92" s="42">
        <v>4</v>
      </c>
      <c r="F92" s="42">
        <v>1</v>
      </c>
      <c r="G92" s="37">
        <f t="shared" si="5"/>
        <v>435</v>
      </c>
      <c r="H92" s="42">
        <v>340</v>
      </c>
      <c r="I92" s="42">
        <v>66</v>
      </c>
      <c r="J92" s="42">
        <v>24</v>
      </c>
      <c r="K92" s="42">
        <v>5</v>
      </c>
      <c r="L92" s="42">
        <v>1</v>
      </c>
      <c r="M92" s="59">
        <v>12</v>
      </c>
      <c r="N92" s="57"/>
    </row>
    <row r="93" spans="1:14" ht="13.5" customHeight="1">
      <c r="A93" s="10" t="s">
        <v>83</v>
      </c>
      <c r="B93" s="37">
        <f t="shared" si="3"/>
        <v>517</v>
      </c>
      <c r="C93" s="37">
        <f t="shared" si="4"/>
        <v>69</v>
      </c>
      <c r="D93" s="42">
        <v>55</v>
      </c>
      <c r="E93" s="42">
        <v>12</v>
      </c>
      <c r="F93" s="42">
        <v>2</v>
      </c>
      <c r="G93" s="37">
        <f t="shared" si="5"/>
        <v>433</v>
      </c>
      <c r="H93" s="42">
        <v>349</v>
      </c>
      <c r="I93" s="42">
        <v>43</v>
      </c>
      <c r="J93" s="42">
        <v>38</v>
      </c>
      <c r="K93" s="42">
        <v>3</v>
      </c>
      <c r="L93" s="42">
        <v>1</v>
      </c>
      <c r="M93" s="59">
        <v>14</v>
      </c>
      <c r="N93" s="57"/>
    </row>
    <row r="94" spans="1:14" ht="13.5" customHeight="1">
      <c r="A94" s="10" t="s">
        <v>84</v>
      </c>
      <c r="B94" s="37">
        <f t="shared" si="3"/>
        <v>493</v>
      </c>
      <c r="C94" s="37">
        <f t="shared" si="4"/>
        <v>82</v>
      </c>
      <c r="D94" s="42">
        <v>71</v>
      </c>
      <c r="E94" s="42">
        <v>9</v>
      </c>
      <c r="F94" s="42">
        <v>2</v>
      </c>
      <c r="G94" s="37">
        <f t="shared" si="5"/>
        <v>385</v>
      </c>
      <c r="H94" s="42">
        <v>324</v>
      </c>
      <c r="I94" s="42">
        <v>35</v>
      </c>
      <c r="J94" s="42">
        <v>23</v>
      </c>
      <c r="K94" s="42">
        <v>3</v>
      </c>
      <c r="L94" s="42">
        <v>0</v>
      </c>
      <c r="M94" s="59">
        <v>26</v>
      </c>
      <c r="N94" s="57"/>
    </row>
    <row r="95" spans="1:14" ht="13.5" customHeight="1">
      <c r="A95" s="10" t="s">
        <v>85</v>
      </c>
      <c r="B95" s="37">
        <f t="shared" si="3"/>
        <v>522</v>
      </c>
      <c r="C95" s="37">
        <f t="shared" si="4"/>
        <v>58</v>
      </c>
      <c r="D95" s="42">
        <v>53</v>
      </c>
      <c r="E95" s="42">
        <v>4</v>
      </c>
      <c r="F95" s="42">
        <v>1</v>
      </c>
      <c r="G95" s="37">
        <f t="shared" si="5"/>
        <v>439</v>
      </c>
      <c r="H95" s="42">
        <v>360</v>
      </c>
      <c r="I95" s="42">
        <v>50</v>
      </c>
      <c r="J95" s="42">
        <v>27</v>
      </c>
      <c r="K95" s="42">
        <v>2</v>
      </c>
      <c r="L95" s="42">
        <v>0</v>
      </c>
      <c r="M95" s="59">
        <v>25</v>
      </c>
      <c r="N95" s="57"/>
    </row>
    <row r="96" spans="1:14" ht="13.5" customHeight="1">
      <c r="A96" s="10" t="s">
        <v>86</v>
      </c>
      <c r="B96" s="37">
        <f t="shared" si="3"/>
        <v>525</v>
      </c>
      <c r="C96" s="37">
        <f t="shared" si="4"/>
        <v>62</v>
      </c>
      <c r="D96" s="42">
        <v>53</v>
      </c>
      <c r="E96" s="42">
        <v>5</v>
      </c>
      <c r="F96" s="42">
        <v>4</v>
      </c>
      <c r="G96" s="37">
        <f t="shared" si="5"/>
        <v>440</v>
      </c>
      <c r="H96" s="42">
        <v>329</v>
      </c>
      <c r="I96" s="42">
        <v>78</v>
      </c>
      <c r="J96" s="42">
        <v>31</v>
      </c>
      <c r="K96" s="42">
        <v>2</v>
      </c>
      <c r="L96" s="42">
        <v>0</v>
      </c>
      <c r="M96" s="59">
        <v>23</v>
      </c>
      <c r="N96" s="57"/>
    </row>
    <row r="97" spans="1:14" ht="13.5" customHeight="1">
      <c r="A97" s="10" t="s">
        <v>87</v>
      </c>
      <c r="B97" s="37">
        <f t="shared" si="3"/>
        <v>856</v>
      </c>
      <c r="C97" s="37">
        <f t="shared" si="4"/>
        <v>116</v>
      </c>
      <c r="D97" s="42">
        <v>110</v>
      </c>
      <c r="E97" s="42">
        <v>3</v>
      </c>
      <c r="F97" s="42">
        <v>3</v>
      </c>
      <c r="G97" s="37">
        <f t="shared" si="5"/>
        <v>707</v>
      </c>
      <c r="H97" s="42">
        <v>562</v>
      </c>
      <c r="I97" s="42">
        <v>87</v>
      </c>
      <c r="J97" s="42">
        <v>53</v>
      </c>
      <c r="K97" s="42">
        <v>5</v>
      </c>
      <c r="L97" s="42">
        <v>0</v>
      </c>
      <c r="M97" s="59">
        <v>33</v>
      </c>
      <c r="N97" s="57"/>
    </row>
    <row r="98" spans="1:14" ht="13.5" customHeight="1">
      <c r="A98" s="10" t="s">
        <v>88</v>
      </c>
      <c r="B98" s="37">
        <f t="shared" si="3"/>
        <v>264</v>
      </c>
      <c r="C98" s="37">
        <f t="shared" si="4"/>
        <v>25</v>
      </c>
      <c r="D98" s="42">
        <v>20</v>
      </c>
      <c r="E98" s="42">
        <v>4</v>
      </c>
      <c r="F98" s="42">
        <v>1</v>
      </c>
      <c r="G98" s="37">
        <f t="shared" si="5"/>
        <v>231</v>
      </c>
      <c r="H98" s="42">
        <v>198</v>
      </c>
      <c r="I98" s="42">
        <v>24</v>
      </c>
      <c r="J98" s="42">
        <v>7</v>
      </c>
      <c r="K98" s="42">
        <v>2</v>
      </c>
      <c r="L98" s="42">
        <v>1</v>
      </c>
      <c r="M98" s="59">
        <v>7</v>
      </c>
      <c r="N98" s="57"/>
    </row>
    <row r="99" spans="1:14" ht="13.5" customHeight="1">
      <c r="A99" s="10" t="s">
        <v>138</v>
      </c>
      <c r="B99" s="37">
        <f t="shared" si="3"/>
        <v>334</v>
      </c>
      <c r="C99" s="37">
        <f t="shared" si="4"/>
        <v>35</v>
      </c>
      <c r="D99" s="42">
        <v>31</v>
      </c>
      <c r="E99" s="42">
        <v>3</v>
      </c>
      <c r="F99" s="42">
        <v>1</v>
      </c>
      <c r="G99" s="37">
        <f t="shared" si="5"/>
        <v>290</v>
      </c>
      <c r="H99" s="42">
        <v>229</v>
      </c>
      <c r="I99" s="42">
        <v>40</v>
      </c>
      <c r="J99" s="42">
        <v>20</v>
      </c>
      <c r="K99" s="42">
        <v>1</v>
      </c>
      <c r="L99" s="42">
        <v>0</v>
      </c>
      <c r="M99" s="59">
        <v>9</v>
      </c>
      <c r="N99" s="57"/>
    </row>
    <row r="100" spans="1:14" ht="13.5" customHeight="1">
      <c r="A100" s="10" t="s">
        <v>89</v>
      </c>
      <c r="B100" s="37">
        <f t="shared" si="3"/>
        <v>579</v>
      </c>
      <c r="C100" s="37">
        <f t="shared" si="4"/>
        <v>54</v>
      </c>
      <c r="D100" s="42">
        <v>52</v>
      </c>
      <c r="E100" s="42">
        <v>2</v>
      </c>
      <c r="F100" s="42">
        <v>0</v>
      </c>
      <c r="G100" s="37">
        <f t="shared" si="5"/>
        <v>510</v>
      </c>
      <c r="H100" s="42">
        <v>416</v>
      </c>
      <c r="I100" s="42">
        <v>66</v>
      </c>
      <c r="J100" s="42">
        <v>27</v>
      </c>
      <c r="K100" s="42">
        <v>1</v>
      </c>
      <c r="L100" s="42">
        <v>0</v>
      </c>
      <c r="M100" s="59">
        <v>15</v>
      </c>
      <c r="N100" s="57"/>
    </row>
    <row r="101" spans="1:14" ht="13.5" customHeight="1">
      <c r="A101" s="10" t="s">
        <v>90</v>
      </c>
      <c r="B101" s="37">
        <f t="shared" si="3"/>
        <v>424</v>
      </c>
      <c r="C101" s="37">
        <f t="shared" si="4"/>
        <v>66</v>
      </c>
      <c r="D101" s="42">
        <v>62</v>
      </c>
      <c r="E101" s="42">
        <v>4</v>
      </c>
      <c r="F101" s="42">
        <v>0</v>
      </c>
      <c r="G101" s="37">
        <f t="shared" si="5"/>
        <v>347</v>
      </c>
      <c r="H101" s="42">
        <v>283</v>
      </c>
      <c r="I101" s="42">
        <v>40</v>
      </c>
      <c r="J101" s="42">
        <v>23</v>
      </c>
      <c r="K101" s="42">
        <v>1</v>
      </c>
      <c r="L101" s="42">
        <v>0</v>
      </c>
      <c r="M101" s="59">
        <v>11</v>
      </c>
      <c r="N101" s="57"/>
    </row>
    <row r="102" spans="1:14" ht="13.5" customHeight="1">
      <c r="A102" s="10" t="s">
        <v>91</v>
      </c>
      <c r="B102" s="37">
        <f t="shared" si="3"/>
        <v>478</v>
      </c>
      <c r="C102" s="37">
        <f t="shared" si="4"/>
        <v>61</v>
      </c>
      <c r="D102" s="42">
        <v>51</v>
      </c>
      <c r="E102" s="42">
        <v>8</v>
      </c>
      <c r="F102" s="42">
        <v>2</v>
      </c>
      <c r="G102" s="37">
        <f t="shared" si="5"/>
        <v>398</v>
      </c>
      <c r="H102" s="42">
        <v>335</v>
      </c>
      <c r="I102" s="42">
        <v>46</v>
      </c>
      <c r="J102" s="42">
        <v>16</v>
      </c>
      <c r="K102" s="42">
        <v>1</v>
      </c>
      <c r="L102" s="42">
        <v>0</v>
      </c>
      <c r="M102" s="59">
        <v>19</v>
      </c>
      <c r="N102" s="57"/>
    </row>
    <row r="103" spans="1:14" ht="13.5" customHeight="1">
      <c r="A103" s="10" t="s">
        <v>92</v>
      </c>
      <c r="B103" s="37">
        <f t="shared" si="3"/>
        <v>773</v>
      </c>
      <c r="C103" s="37">
        <f t="shared" si="4"/>
        <v>135</v>
      </c>
      <c r="D103" s="42">
        <v>122</v>
      </c>
      <c r="E103" s="42">
        <v>7</v>
      </c>
      <c r="F103" s="42">
        <v>6</v>
      </c>
      <c r="G103" s="37">
        <f t="shared" si="5"/>
        <v>605</v>
      </c>
      <c r="H103" s="42">
        <v>469</v>
      </c>
      <c r="I103" s="42">
        <v>74</v>
      </c>
      <c r="J103" s="42">
        <v>53</v>
      </c>
      <c r="K103" s="42">
        <v>9</v>
      </c>
      <c r="L103" s="42">
        <v>0</v>
      </c>
      <c r="M103" s="59">
        <v>33</v>
      </c>
      <c r="N103" s="57"/>
    </row>
    <row r="104" spans="1:27" ht="13.5" customHeight="1">
      <c r="A104" s="10" t="s">
        <v>93</v>
      </c>
      <c r="B104" s="37">
        <f t="shared" si="3"/>
        <v>766</v>
      </c>
      <c r="C104" s="37">
        <f t="shared" si="4"/>
        <v>109</v>
      </c>
      <c r="D104" s="42">
        <v>99</v>
      </c>
      <c r="E104" s="42">
        <v>7</v>
      </c>
      <c r="F104" s="42">
        <v>3</v>
      </c>
      <c r="G104" s="37">
        <f t="shared" si="5"/>
        <v>627</v>
      </c>
      <c r="H104" s="42">
        <v>504</v>
      </c>
      <c r="I104" s="42">
        <v>76</v>
      </c>
      <c r="J104" s="42">
        <v>43</v>
      </c>
      <c r="K104" s="42">
        <v>4</v>
      </c>
      <c r="L104" s="42">
        <v>0</v>
      </c>
      <c r="M104" s="59">
        <v>30</v>
      </c>
      <c r="Y104" s="3"/>
      <c r="Z104" s="3"/>
      <c r="AA104" s="3"/>
    </row>
    <row r="105" spans="1:27" ht="13.5" customHeight="1">
      <c r="A105" s="10" t="s">
        <v>94</v>
      </c>
      <c r="B105" s="37">
        <f t="shared" si="3"/>
        <v>856</v>
      </c>
      <c r="C105" s="37">
        <f t="shared" si="4"/>
        <v>110</v>
      </c>
      <c r="D105" s="42">
        <v>95</v>
      </c>
      <c r="E105" s="42">
        <v>13</v>
      </c>
      <c r="F105" s="42">
        <v>2</v>
      </c>
      <c r="G105" s="37">
        <f t="shared" si="5"/>
        <v>713</v>
      </c>
      <c r="H105" s="42">
        <v>607</v>
      </c>
      <c r="I105" s="42">
        <v>71</v>
      </c>
      <c r="J105" s="42">
        <v>32</v>
      </c>
      <c r="K105" s="42">
        <v>3</v>
      </c>
      <c r="L105" s="42">
        <v>0</v>
      </c>
      <c r="M105" s="59">
        <v>33</v>
      </c>
      <c r="Y105" s="3"/>
      <c r="Z105" s="3"/>
      <c r="AA105" s="3"/>
    </row>
    <row r="106" spans="1:27" ht="13.5" customHeight="1">
      <c r="A106" s="11" t="s">
        <v>109</v>
      </c>
      <c r="B106" s="30">
        <f aca="true" t="shared" si="6" ref="B106:M106">SUM(B3:B105)</f>
        <v>54664</v>
      </c>
      <c r="C106" s="29">
        <f t="shared" si="6"/>
        <v>9015</v>
      </c>
      <c r="D106" s="29">
        <f t="shared" si="6"/>
        <v>8077</v>
      </c>
      <c r="E106" s="29">
        <f t="shared" si="6"/>
        <v>706</v>
      </c>
      <c r="F106" s="29">
        <f t="shared" si="6"/>
        <v>232</v>
      </c>
      <c r="G106" s="29">
        <f t="shared" si="6"/>
        <v>43508</v>
      </c>
      <c r="H106" s="29">
        <f t="shared" si="6"/>
        <v>35570</v>
      </c>
      <c r="I106" s="29">
        <f t="shared" si="6"/>
        <v>4734</v>
      </c>
      <c r="J106" s="29">
        <f t="shared" si="6"/>
        <v>2924</v>
      </c>
      <c r="K106" s="29">
        <f t="shared" si="6"/>
        <v>280</v>
      </c>
      <c r="L106" s="29">
        <f t="shared" si="6"/>
        <v>24</v>
      </c>
      <c r="M106" s="30">
        <f t="shared" si="6"/>
        <v>2117</v>
      </c>
      <c r="Y106" s="3"/>
      <c r="Z106" s="3"/>
      <c r="AA106" s="3"/>
    </row>
    <row r="107" spans="25:27" ht="13.5" customHeight="1">
      <c r="Y107" s="3"/>
      <c r="Z107" s="3"/>
      <c r="AA107" s="3"/>
    </row>
    <row r="108" spans="25:27" ht="13.5" customHeight="1">
      <c r="Y108" s="3"/>
      <c r="Z108" s="3"/>
      <c r="AA108" s="3"/>
    </row>
    <row r="109" spans="25:27" ht="12.75">
      <c r="Y109" s="3"/>
      <c r="Z109" s="3"/>
      <c r="AA109" s="3"/>
    </row>
    <row r="110" spans="25:27" ht="12.75">
      <c r="Y110" s="3"/>
      <c r="Z110" s="3"/>
      <c r="AA110" s="3"/>
    </row>
    <row r="111" spans="25:27" ht="12.75">
      <c r="Y111" s="3"/>
      <c r="Z111" s="3"/>
      <c r="AA111" s="3"/>
    </row>
    <row r="112" spans="25:27" ht="12.75">
      <c r="Y112" s="3"/>
      <c r="Z112" s="3"/>
      <c r="AA112" s="3"/>
    </row>
    <row r="113" spans="25:27" ht="12.75">
      <c r="Y113" s="3"/>
      <c r="Z113" s="3"/>
      <c r="AA113" s="3"/>
    </row>
    <row r="114" spans="25:27" ht="12.75">
      <c r="Y114" s="3"/>
      <c r="Z114" s="3"/>
      <c r="AA114" s="3"/>
    </row>
    <row r="115" spans="25:27" ht="12.75">
      <c r="Y115" s="3"/>
      <c r="Z115" s="3"/>
      <c r="AA115" s="3"/>
    </row>
    <row r="116" spans="25:27" ht="12.75">
      <c r="Y116" s="3"/>
      <c r="Z116" s="3"/>
      <c r="AA116" s="3"/>
    </row>
    <row r="117" spans="25:27" ht="12.75">
      <c r="Y117" s="3"/>
      <c r="Z117" s="3"/>
      <c r="AA117" s="3"/>
    </row>
    <row r="118" spans="25:27" ht="12.75">
      <c r="Y118" s="3"/>
      <c r="Z118" s="3"/>
      <c r="AA118" s="3"/>
    </row>
    <row r="119" spans="25:27" ht="12.75">
      <c r="Y119" s="3"/>
      <c r="Z119" s="3"/>
      <c r="AA119" s="3"/>
    </row>
    <row r="120" spans="25:27" ht="12.75">
      <c r="Y120" s="3"/>
      <c r="Z120" s="3"/>
      <c r="AA120" s="3"/>
    </row>
  </sheetData>
  <sheetProtection/>
  <printOptions gridLines="1"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view="pageLayout" workbookViewId="0" topLeftCell="A1">
      <selection activeCell="B93" sqref="B93"/>
    </sheetView>
  </sheetViews>
  <sheetFormatPr defaultColWidth="9.140625" defaultRowHeight="12.75"/>
  <cols>
    <col min="1" max="1" width="20.7109375" style="3" customWidth="1"/>
    <col min="2" max="3" width="6.7109375" style="28" customWidth="1"/>
    <col min="4" max="6" width="6.7109375" style="3" customWidth="1"/>
    <col min="7" max="7" width="6.7109375" style="28" customWidth="1"/>
    <col min="8" max="11" width="6.7109375" style="3" customWidth="1"/>
    <col min="12" max="12" width="7.7109375" style="0" customWidth="1"/>
    <col min="13" max="13" width="14.7109375" style="0" customWidth="1"/>
    <col min="15" max="16384" width="9.140625" style="3" customWidth="1"/>
  </cols>
  <sheetData>
    <row r="1" spans="1:14" s="1" customFormat="1" ht="60.75" customHeight="1">
      <c r="A1" s="5" t="s">
        <v>117</v>
      </c>
      <c r="B1" s="6" t="s">
        <v>100</v>
      </c>
      <c r="C1" s="20" t="s">
        <v>150</v>
      </c>
      <c r="D1" s="20" t="s">
        <v>150</v>
      </c>
      <c r="E1" s="20" t="s">
        <v>150</v>
      </c>
      <c r="F1" s="20" t="s">
        <v>150</v>
      </c>
      <c r="G1" s="20" t="s">
        <v>116</v>
      </c>
      <c r="H1" s="6" t="s">
        <v>229</v>
      </c>
      <c r="I1" s="20" t="s">
        <v>116</v>
      </c>
      <c r="J1" s="20" t="s">
        <v>116</v>
      </c>
      <c r="K1" s="20" t="s">
        <v>127</v>
      </c>
      <c r="L1" s="20" t="s">
        <v>101</v>
      </c>
      <c r="M1"/>
      <c r="N1"/>
    </row>
    <row r="2" spans="1:12" ht="13.5" customHeight="1">
      <c r="A2" s="16" t="s">
        <v>107</v>
      </c>
      <c r="B2" s="8"/>
      <c r="C2" s="12" t="s">
        <v>0</v>
      </c>
      <c r="D2" s="18" t="s">
        <v>95</v>
      </c>
      <c r="E2" s="18" t="s">
        <v>96</v>
      </c>
      <c r="F2" s="18" t="s">
        <v>145</v>
      </c>
      <c r="G2" s="12" t="s">
        <v>0</v>
      </c>
      <c r="H2" s="18" t="s">
        <v>106</v>
      </c>
      <c r="I2" s="18" t="s">
        <v>98</v>
      </c>
      <c r="J2" s="18" t="s">
        <v>104</v>
      </c>
      <c r="K2" s="21" t="s">
        <v>122</v>
      </c>
      <c r="L2" s="9"/>
    </row>
    <row r="3" spans="1:14" ht="13.5" customHeight="1">
      <c r="A3" s="10" t="s">
        <v>1</v>
      </c>
      <c r="B3" s="29">
        <f>SUM(C3+G3+K3+L3)</f>
        <v>565</v>
      </c>
      <c r="C3" s="29">
        <f>SUM(D3+E3+F3)</f>
        <v>116</v>
      </c>
      <c r="D3" s="33">
        <v>93</v>
      </c>
      <c r="E3" s="33">
        <v>19</v>
      </c>
      <c r="F3" s="33">
        <v>4</v>
      </c>
      <c r="G3" s="29">
        <f>SUM(H3+I3+J3)</f>
        <v>423</v>
      </c>
      <c r="H3" s="33">
        <v>325</v>
      </c>
      <c r="I3" s="33">
        <v>62</v>
      </c>
      <c r="J3" s="33">
        <v>36</v>
      </c>
      <c r="K3" s="33">
        <v>0</v>
      </c>
      <c r="L3" s="59">
        <v>26</v>
      </c>
      <c r="M3" s="57"/>
      <c r="N3" s="57"/>
    </row>
    <row r="4" spans="1:14" ht="13.5" customHeight="1">
      <c r="A4" s="10" t="s">
        <v>2</v>
      </c>
      <c r="B4" s="29">
        <f aca="true" t="shared" si="0" ref="B4:B67">SUM(C4+G4+K4+L4)</f>
        <v>1106</v>
      </c>
      <c r="C4" s="29">
        <f aca="true" t="shared" si="1" ref="C4:C67">SUM(D4+E4+F4)</f>
        <v>173</v>
      </c>
      <c r="D4" s="33">
        <v>160</v>
      </c>
      <c r="E4" s="33">
        <v>10</v>
      </c>
      <c r="F4" s="33">
        <v>3</v>
      </c>
      <c r="G4" s="29">
        <f aca="true" t="shared" si="2" ref="G4:G67">SUM(H4+I4+J4)</f>
        <v>888</v>
      </c>
      <c r="H4" s="33">
        <v>745</v>
      </c>
      <c r="I4" s="33">
        <v>92</v>
      </c>
      <c r="J4" s="33">
        <v>51</v>
      </c>
      <c r="K4" s="33">
        <v>0</v>
      </c>
      <c r="L4" s="59">
        <v>45</v>
      </c>
      <c r="M4" s="57"/>
      <c r="N4" s="57"/>
    </row>
    <row r="5" spans="1:14" ht="13.5" customHeight="1">
      <c r="A5" s="10" t="s">
        <v>3</v>
      </c>
      <c r="B5" s="29">
        <f t="shared" si="0"/>
        <v>837</v>
      </c>
      <c r="C5" s="29">
        <f t="shared" si="1"/>
        <v>182</v>
      </c>
      <c r="D5" s="33">
        <v>162</v>
      </c>
      <c r="E5" s="33">
        <v>16</v>
      </c>
      <c r="F5" s="33">
        <v>4</v>
      </c>
      <c r="G5" s="29">
        <f t="shared" si="2"/>
        <v>629</v>
      </c>
      <c r="H5" s="33">
        <v>546</v>
      </c>
      <c r="I5" s="33">
        <v>54</v>
      </c>
      <c r="J5" s="33">
        <v>29</v>
      </c>
      <c r="K5" s="33">
        <v>0</v>
      </c>
      <c r="L5" s="59">
        <v>26</v>
      </c>
      <c r="M5" s="57"/>
      <c r="N5" s="57"/>
    </row>
    <row r="6" spans="1:14" ht="13.5" customHeight="1">
      <c r="A6" s="10" t="s">
        <v>4</v>
      </c>
      <c r="B6" s="29">
        <f t="shared" si="0"/>
        <v>729</v>
      </c>
      <c r="C6" s="29">
        <f t="shared" si="1"/>
        <v>159</v>
      </c>
      <c r="D6" s="33">
        <v>147</v>
      </c>
      <c r="E6" s="33">
        <v>10</v>
      </c>
      <c r="F6" s="33">
        <v>2</v>
      </c>
      <c r="G6" s="29">
        <f t="shared" si="2"/>
        <v>546</v>
      </c>
      <c r="H6" s="33">
        <v>464</v>
      </c>
      <c r="I6" s="33">
        <v>43</v>
      </c>
      <c r="J6" s="33">
        <v>39</v>
      </c>
      <c r="K6" s="33">
        <v>1</v>
      </c>
      <c r="L6" s="59">
        <v>23</v>
      </c>
      <c r="M6" s="57"/>
      <c r="N6" s="57"/>
    </row>
    <row r="7" spans="1:14" ht="13.5" customHeight="1">
      <c r="A7" s="10" t="s">
        <v>5</v>
      </c>
      <c r="B7" s="29">
        <f t="shared" si="0"/>
        <v>534</v>
      </c>
      <c r="C7" s="29">
        <f t="shared" si="1"/>
        <v>102</v>
      </c>
      <c r="D7" s="33">
        <v>98</v>
      </c>
      <c r="E7" s="33">
        <v>3</v>
      </c>
      <c r="F7" s="33">
        <v>1</v>
      </c>
      <c r="G7" s="29">
        <f t="shared" si="2"/>
        <v>412</v>
      </c>
      <c r="H7" s="33">
        <v>344</v>
      </c>
      <c r="I7" s="33">
        <v>47</v>
      </c>
      <c r="J7" s="33">
        <v>21</v>
      </c>
      <c r="K7" s="33">
        <v>0</v>
      </c>
      <c r="L7" s="59">
        <v>20</v>
      </c>
      <c r="M7" s="57"/>
      <c r="N7" s="57"/>
    </row>
    <row r="8" spans="1:14" ht="13.5" customHeight="1">
      <c r="A8" s="10" t="s">
        <v>6</v>
      </c>
      <c r="B8" s="29">
        <f t="shared" si="0"/>
        <v>657</v>
      </c>
      <c r="C8" s="29">
        <f t="shared" si="1"/>
        <v>90</v>
      </c>
      <c r="D8" s="33">
        <v>78</v>
      </c>
      <c r="E8" s="33">
        <v>9</v>
      </c>
      <c r="F8" s="33">
        <v>3</v>
      </c>
      <c r="G8" s="29">
        <f t="shared" si="2"/>
        <v>531</v>
      </c>
      <c r="H8" s="33">
        <v>450</v>
      </c>
      <c r="I8" s="33">
        <v>62</v>
      </c>
      <c r="J8" s="33">
        <v>19</v>
      </c>
      <c r="K8" s="33">
        <v>0</v>
      </c>
      <c r="L8" s="59">
        <v>36</v>
      </c>
      <c r="M8" s="57"/>
      <c r="N8" s="57"/>
    </row>
    <row r="9" spans="1:14" ht="13.5" customHeight="1">
      <c r="A9" s="10" t="s">
        <v>7</v>
      </c>
      <c r="B9" s="29">
        <f t="shared" si="0"/>
        <v>873</v>
      </c>
      <c r="C9" s="29">
        <f t="shared" si="1"/>
        <v>139</v>
      </c>
      <c r="D9" s="33">
        <v>114</v>
      </c>
      <c r="E9" s="33">
        <v>22</v>
      </c>
      <c r="F9" s="33">
        <v>3</v>
      </c>
      <c r="G9" s="29">
        <f t="shared" si="2"/>
        <v>694</v>
      </c>
      <c r="H9" s="33">
        <v>551</v>
      </c>
      <c r="I9" s="33">
        <v>100</v>
      </c>
      <c r="J9" s="33">
        <v>43</v>
      </c>
      <c r="K9" s="33">
        <v>0</v>
      </c>
      <c r="L9" s="59">
        <v>40</v>
      </c>
      <c r="M9" s="57"/>
      <c r="N9" s="57"/>
    </row>
    <row r="10" spans="1:14" ht="13.5" customHeight="1">
      <c r="A10" s="10" t="s">
        <v>8</v>
      </c>
      <c r="B10" s="29">
        <f t="shared" si="0"/>
        <v>800</v>
      </c>
      <c r="C10" s="29">
        <f t="shared" si="1"/>
        <v>111</v>
      </c>
      <c r="D10" s="33">
        <v>98</v>
      </c>
      <c r="E10" s="33">
        <v>11</v>
      </c>
      <c r="F10" s="33">
        <v>2</v>
      </c>
      <c r="G10" s="29">
        <f t="shared" si="2"/>
        <v>651</v>
      </c>
      <c r="H10" s="33">
        <v>540</v>
      </c>
      <c r="I10" s="33">
        <v>86</v>
      </c>
      <c r="J10" s="33">
        <v>25</v>
      </c>
      <c r="K10" s="33">
        <v>0</v>
      </c>
      <c r="L10" s="59">
        <v>38</v>
      </c>
      <c r="M10" s="57"/>
      <c r="N10" s="57"/>
    </row>
    <row r="11" spans="1:14" ht="13.5" customHeight="1">
      <c r="A11" s="10" t="s">
        <v>129</v>
      </c>
      <c r="B11" s="29">
        <f t="shared" si="0"/>
        <v>719</v>
      </c>
      <c r="C11" s="29">
        <f t="shared" si="1"/>
        <v>151</v>
      </c>
      <c r="D11" s="33">
        <v>131</v>
      </c>
      <c r="E11" s="33">
        <v>19</v>
      </c>
      <c r="F11" s="33">
        <v>1</v>
      </c>
      <c r="G11" s="29">
        <f t="shared" si="2"/>
        <v>524</v>
      </c>
      <c r="H11" s="33">
        <v>410</v>
      </c>
      <c r="I11" s="33">
        <v>77</v>
      </c>
      <c r="J11" s="33">
        <v>37</v>
      </c>
      <c r="K11" s="33">
        <v>1</v>
      </c>
      <c r="L11" s="59">
        <v>43</v>
      </c>
      <c r="M11" s="57"/>
      <c r="N11" s="57"/>
    </row>
    <row r="12" spans="1:14" ht="13.5" customHeight="1">
      <c r="A12" s="10" t="s">
        <v>9</v>
      </c>
      <c r="B12" s="29">
        <f t="shared" si="0"/>
        <v>664</v>
      </c>
      <c r="C12" s="29">
        <f t="shared" si="1"/>
        <v>176</v>
      </c>
      <c r="D12" s="33">
        <v>159</v>
      </c>
      <c r="E12" s="33">
        <v>16</v>
      </c>
      <c r="F12" s="33">
        <v>1</v>
      </c>
      <c r="G12" s="29">
        <f t="shared" si="2"/>
        <v>454</v>
      </c>
      <c r="H12" s="33">
        <v>377</v>
      </c>
      <c r="I12" s="33">
        <v>45</v>
      </c>
      <c r="J12" s="33">
        <v>32</v>
      </c>
      <c r="K12" s="33">
        <v>0</v>
      </c>
      <c r="L12" s="59">
        <v>34</v>
      </c>
      <c r="M12" s="57"/>
      <c r="N12" s="57"/>
    </row>
    <row r="13" spans="1:14" ht="13.5" customHeight="1">
      <c r="A13" s="10" t="s">
        <v>10</v>
      </c>
      <c r="B13" s="29">
        <f t="shared" si="0"/>
        <v>530</v>
      </c>
      <c r="C13" s="29">
        <f t="shared" si="1"/>
        <v>112</v>
      </c>
      <c r="D13" s="33">
        <v>97</v>
      </c>
      <c r="E13" s="33">
        <v>13</v>
      </c>
      <c r="F13" s="33">
        <v>2</v>
      </c>
      <c r="G13" s="29">
        <f t="shared" si="2"/>
        <v>387</v>
      </c>
      <c r="H13" s="33">
        <v>312</v>
      </c>
      <c r="I13" s="33">
        <v>51</v>
      </c>
      <c r="J13" s="33">
        <v>24</v>
      </c>
      <c r="K13" s="33">
        <v>0</v>
      </c>
      <c r="L13" s="59">
        <v>31</v>
      </c>
      <c r="M13" s="57"/>
      <c r="N13" s="57"/>
    </row>
    <row r="14" spans="1:14" ht="13.5" customHeight="1">
      <c r="A14" s="10" t="s">
        <v>11</v>
      </c>
      <c r="B14" s="29">
        <f t="shared" si="0"/>
        <v>610</v>
      </c>
      <c r="C14" s="29">
        <f t="shared" si="1"/>
        <v>164</v>
      </c>
      <c r="D14" s="33">
        <v>146</v>
      </c>
      <c r="E14" s="33">
        <v>12</v>
      </c>
      <c r="F14" s="33">
        <v>6</v>
      </c>
      <c r="G14" s="29">
        <f t="shared" si="2"/>
        <v>415</v>
      </c>
      <c r="H14" s="33">
        <v>364</v>
      </c>
      <c r="I14" s="33">
        <v>35</v>
      </c>
      <c r="J14" s="33">
        <v>16</v>
      </c>
      <c r="K14" s="33">
        <v>2</v>
      </c>
      <c r="L14" s="59">
        <v>29</v>
      </c>
      <c r="M14" s="57"/>
      <c r="N14" s="57"/>
    </row>
    <row r="15" spans="1:14" ht="13.5" customHeight="1">
      <c r="A15" s="10" t="s">
        <v>12</v>
      </c>
      <c r="B15" s="29">
        <f t="shared" si="0"/>
        <v>164</v>
      </c>
      <c r="C15" s="29">
        <f t="shared" si="1"/>
        <v>37</v>
      </c>
      <c r="D15" s="33">
        <v>29</v>
      </c>
      <c r="E15" s="33">
        <v>5</v>
      </c>
      <c r="F15" s="33">
        <v>3</v>
      </c>
      <c r="G15" s="29">
        <f t="shared" si="2"/>
        <v>122</v>
      </c>
      <c r="H15" s="33">
        <v>93</v>
      </c>
      <c r="I15" s="33">
        <v>19</v>
      </c>
      <c r="J15" s="33">
        <v>10</v>
      </c>
      <c r="K15" s="33">
        <v>0</v>
      </c>
      <c r="L15" s="59">
        <v>5</v>
      </c>
      <c r="M15" s="57"/>
      <c r="N15" s="57"/>
    </row>
    <row r="16" spans="1:14" ht="13.5" customHeight="1">
      <c r="A16" s="10" t="s">
        <v>13</v>
      </c>
      <c r="B16" s="29">
        <f t="shared" si="0"/>
        <v>249</v>
      </c>
      <c r="C16" s="29">
        <f t="shared" si="1"/>
        <v>44</v>
      </c>
      <c r="D16" s="33">
        <v>40</v>
      </c>
      <c r="E16" s="33">
        <v>4</v>
      </c>
      <c r="F16" s="33">
        <v>0</v>
      </c>
      <c r="G16" s="29">
        <f t="shared" si="2"/>
        <v>190</v>
      </c>
      <c r="H16" s="33">
        <v>151</v>
      </c>
      <c r="I16" s="33">
        <v>27</v>
      </c>
      <c r="J16" s="33">
        <v>12</v>
      </c>
      <c r="K16" s="33">
        <v>1</v>
      </c>
      <c r="L16" s="59">
        <v>14</v>
      </c>
      <c r="M16" s="57"/>
      <c r="N16" s="57"/>
    </row>
    <row r="17" spans="1:14" ht="13.5" customHeight="1">
      <c r="A17" s="10" t="s">
        <v>137</v>
      </c>
      <c r="B17" s="29">
        <f t="shared" si="0"/>
        <v>185</v>
      </c>
      <c r="C17" s="29">
        <f t="shared" si="1"/>
        <v>32</v>
      </c>
      <c r="D17" s="33">
        <v>27</v>
      </c>
      <c r="E17" s="33">
        <v>3</v>
      </c>
      <c r="F17" s="33">
        <v>2</v>
      </c>
      <c r="G17" s="29">
        <f t="shared" si="2"/>
        <v>139</v>
      </c>
      <c r="H17" s="33">
        <v>106</v>
      </c>
      <c r="I17" s="33">
        <v>27</v>
      </c>
      <c r="J17" s="33">
        <v>6</v>
      </c>
      <c r="K17" s="33">
        <v>0</v>
      </c>
      <c r="L17" s="59">
        <v>14</v>
      </c>
      <c r="M17" s="57"/>
      <c r="N17" s="57"/>
    </row>
    <row r="18" spans="1:14" ht="13.5" customHeight="1">
      <c r="A18" s="10" t="s">
        <v>130</v>
      </c>
      <c r="B18" s="29">
        <f t="shared" si="0"/>
        <v>609</v>
      </c>
      <c r="C18" s="29">
        <f t="shared" si="1"/>
        <v>61</v>
      </c>
      <c r="D18" s="33">
        <v>56</v>
      </c>
      <c r="E18" s="33">
        <v>3</v>
      </c>
      <c r="F18" s="33">
        <v>2</v>
      </c>
      <c r="G18" s="29">
        <f t="shared" si="2"/>
        <v>518</v>
      </c>
      <c r="H18" s="33">
        <v>438</v>
      </c>
      <c r="I18" s="33">
        <v>63</v>
      </c>
      <c r="J18" s="33">
        <v>17</v>
      </c>
      <c r="K18" s="33">
        <v>0</v>
      </c>
      <c r="L18" s="59">
        <v>30</v>
      </c>
      <c r="M18" s="57"/>
      <c r="N18" s="57"/>
    </row>
    <row r="19" spans="1:14" ht="13.5" customHeight="1">
      <c r="A19" s="10" t="s">
        <v>14</v>
      </c>
      <c r="B19" s="29">
        <f t="shared" si="0"/>
        <v>276</v>
      </c>
      <c r="C19" s="29">
        <f t="shared" si="1"/>
        <v>67</v>
      </c>
      <c r="D19" s="33">
        <v>60</v>
      </c>
      <c r="E19" s="33">
        <v>6</v>
      </c>
      <c r="F19" s="33">
        <v>1</v>
      </c>
      <c r="G19" s="29">
        <f t="shared" si="2"/>
        <v>181</v>
      </c>
      <c r="H19" s="33">
        <v>149</v>
      </c>
      <c r="I19" s="33">
        <v>19</v>
      </c>
      <c r="J19" s="33">
        <v>13</v>
      </c>
      <c r="K19" s="33">
        <v>0</v>
      </c>
      <c r="L19" s="59">
        <v>28</v>
      </c>
      <c r="M19" s="57"/>
      <c r="N19" s="57"/>
    </row>
    <row r="20" spans="1:14" ht="13.5" customHeight="1">
      <c r="A20" s="10" t="s">
        <v>15</v>
      </c>
      <c r="B20" s="29">
        <f t="shared" si="0"/>
        <v>267</v>
      </c>
      <c r="C20" s="29">
        <f t="shared" si="1"/>
        <v>69</v>
      </c>
      <c r="D20" s="33">
        <v>61</v>
      </c>
      <c r="E20" s="33">
        <v>8</v>
      </c>
      <c r="F20" s="33">
        <v>0</v>
      </c>
      <c r="G20" s="29">
        <f t="shared" si="2"/>
        <v>173</v>
      </c>
      <c r="H20" s="33">
        <v>147</v>
      </c>
      <c r="I20" s="33">
        <v>18</v>
      </c>
      <c r="J20" s="33">
        <v>8</v>
      </c>
      <c r="K20" s="33">
        <v>0</v>
      </c>
      <c r="L20" s="59">
        <v>25</v>
      </c>
      <c r="M20" s="57"/>
      <c r="N20" s="57"/>
    </row>
    <row r="21" spans="1:14" ht="13.5" customHeight="1">
      <c r="A21" s="10" t="s">
        <v>16</v>
      </c>
      <c r="B21" s="29">
        <f t="shared" si="0"/>
        <v>204</v>
      </c>
      <c r="C21" s="29">
        <f t="shared" si="1"/>
        <v>102</v>
      </c>
      <c r="D21" s="33">
        <v>95</v>
      </c>
      <c r="E21" s="33">
        <v>7</v>
      </c>
      <c r="F21" s="33">
        <v>0</v>
      </c>
      <c r="G21" s="29">
        <f t="shared" si="2"/>
        <v>70</v>
      </c>
      <c r="H21" s="33">
        <v>51</v>
      </c>
      <c r="I21" s="33">
        <v>10</v>
      </c>
      <c r="J21" s="33">
        <v>9</v>
      </c>
      <c r="K21" s="33">
        <v>0</v>
      </c>
      <c r="L21" s="59">
        <v>32</v>
      </c>
      <c r="M21" s="57"/>
      <c r="N21" s="57"/>
    </row>
    <row r="22" spans="1:14" ht="13.5" customHeight="1">
      <c r="A22" s="10" t="s">
        <v>17</v>
      </c>
      <c r="B22" s="29">
        <f t="shared" si="0"/>
        <v>501</v>
      </c>
      <c r="C22" s="29">
        <f t="shared" si="1"/>
        <v>193</v>
      </c>
      <c r="D22" s="33">
        <v>176</v>
      </c>
      <c r="E22" s="33">
        <v>17</v>
      </c>
      <c r="F22" s="33">
        <v>0</v>
      </c>
      <c r="G22" s="29">
        <f t="shared" si="2"/>
        <v>277</v>
      </c>
      <c r="H22" s="33">
        <v>215</v>
      </c>
      <c r="I22" s="33">
        <v>32</v>
      </c>
      <c r="J22" s="33">
        <v>30</v>
      </c>
      <c r="K22" s="33">
        <v>0</v>
      </c>
      <c r="L22" s="59">
        <v>31</v>
      </c>
      <c r="M22" s="57"/>
      <c r="N22" s="57"/>
    </row>
    <row r="23" spans="1:14" ht="13.5" customHeight="1">
      <c r="A23" s="10" t="s">
        <v>18</v>
      </c>
      <c r="B23" s="29">
        <f t="shared" si="0"/>
        <v>384</v>
      </c>
      <c r="C23" s="29">
        <f t="shared" si="1"/>
        <v>125</v>
      </c>
      <c r="D23" s="33">
        <v>118</v>
      </c>
      <c r="E23" s="33">
        <v>7</v>
      </c>
      <c r="F23" s="33">
        <v>0</v>
      </c>
      <c r="G23" s="29">
        <f t="shared" si="2"/>
        <v>232</v>
      </c>
      <c r="H23" s="33">
        <v>188</v>
      </c>
      <c r="I23" s="33">
        <v>24</v>
      </c>
      <c r="J23" s="33">
        <v>20</v>
      </c>
      <c r="K23" s="33">
        <v>0</v>
      </c>
      <c r="L23" s="59">
        <v>27</v>
      </c>
      <c r="M23" s="57"/>
      <c r="N23" s="57"/>
    </row>
    <row r="24" spans="1:14" ht="13.5" customHeight="1">
      <c r="A24" s="10" t="s">
        <v>19</v>
      </c>
      <c r="B24" s="29">
        <f t="shared" si="0"/>
        <v>361</v>
      </c>
      <c r="C24" s="29">
        <f t="shared" si="1"/>
        <v>133</v>
      </c>
      <c r="D24" s="33">
        <v>121</v>
      </c>
      <c r="E24" s="33">
        <v>10</v>
      </c>
      <c r="F24" s="33">
        <v>2</v>
      </c>
      <c r="G24" s="29">
        <f t="shared" si="2"/>
        <v>201</v>
      </c>
      <c r="H24" s="33">
        <v>169</v>
      </c>
      <c r="I24" s="33">
        <v>18</v>
      </c>
      <c r="J24" s="33">
        <v>14</v>
      </c>
      <c r="K24" s="33">
        <v>0</v>
      </c>
      <c r="L24" s="59">
        <v>27</v>
      </c>
      <c r="M24" s="57"/>
      <c r="N24" s="57"/>
    </row>
    <row r="25" spans="1:14" ht="13.5" customHeight="1">
      <c r="A25" s="10" t="s">
        <v>20</v>
      </c>
      <c r="B25" s="29">
        <f t="shared" si="0"/>
        <v>803</v>
      </c>
      <c r="C25" s="29">
        <f t="shared" si="1"/>
        <v>271</v>
      </c>
      <c r="D25" s="33">
        <v>257</v>
      </c>
      <c r="E25" s="33">
        <v>13</v>
      </c>
      <c r="F25" s="33">
        <v>1</v>
      </c>
      <c r="G25" s="29">
        <f t="shared" si="2"/>
        <v>496</v>
      </c>
      <c r="H25" s="33">
        <v>391</v>
      </c>
      <c r="I25" s="33">
        <v>52</v>
      </c>
      <c r="J25" s="33">
        <v>53</v>
      </c>
      <c r="K25" s="33">
        <v>0</v>
      </c>
      <c r="L25" s="59">
        <v>36</v>
      </c>
      <c r="M25" s="57"/>
      <c r="N25" s="57"/>
    </row>
    <row r="26" spans="1:14" ht="13.5" customHeight="1">
      <c r="A26" s="10" t="s">
        <v>21</v>
      </c>
      <c r="B26" s="29">
        <f t="shared" si="0"/>
        <v>334</v>
      </c>
      <c r="C26" s="29">
        <f t="shared" si="1"/>
        <v>85</v>
      </c>
      <c r="D26" s="33">
        <v>73</v>
      </c>
      <c r="E26" s="33">
        <v>12</v>
      </c>
      <c r="F26" s="33">
        <v>0</v>
      </c>
      <c r="G26" s="29">
        <f t="shared" si="2"/>
        <v>227</v>
      </c>
      <c r="H26" s="33">
        <v>195</v>
      </c>
      <c r="I26" s="33">
        <v>24</v>
      </c>
      <c r="J26" s="33">
        <v>8</v>
      </c>
      <c r="K26" s="33">
        <v>0</v>
      </c>
      <c r="L26" s="59">
        <v>22</v>
      </c>
      <c r="M26" s="57"/>
      <c r="N26" s="57"/>
    </row>
    <row r="27" spans="1:14" ht="13.5" customHeight="1">
      <c r="A27" s="10" t="s">
        <v>22</v>
      </c>
      <c r="B27" s="29">
        <f t="shared" si="0"/>
        <v>220</v>
      </c>
      <c r="C27" s="29">
        <f t="shared" si="1"/>
        <v>102</v>
      </c>
      <c r="D27" s="33">
        <v>90</v>
      </c>
      <c r="E27" s="33">
        <v>10</v>
      </c>
      <c r="F27" s="33">
        <v>2</v>
      </c>
      <c r="G27" s="29">
        <f t="shared" si="2"/>
        <v>104</v>
      </c>
      <c r="H27" s="33">
        <v>87</v>
      </c>
      <c r="I27" s="33">
        <v>8</v>
      </c>
      <c r="J27" s="33">
        <v>9</v>
      </c>
      <c r="K27" s="33">
        <v>0</v>
      </c>
      <c r="L27" s="59">
        <v>14</v>
      </c>
      <c r="M27" s="57"/>
      <c r="N27" s="57"/>
    </row>
    <row r="28" spans="1:14" ht="13.5" customHeight="1">
      <c r="A28" s="10" t="s">
        <v>23</v>
      </c>
      <c r="B28" s="29">
        <f t="shared" si="0"/>
        <v>254</v>
      </c>
      <c r="C28" s="29">
        <f t="shared" si="1"/>
        <v>73</v>
      </c>
      <c r="D28" s="33">
        <v>69</v>
      </c>
      <c r="E28" s="33">
        <v>2</v>
      </c>
      <c r="F28" s="33">
        <v>2</v>
      </c>
      <c r="G28" s="29">
        <f t="shared" si="2"/>
        <v>170</v>
      </c>
      <c r="H28" s="33">
        <v>137</v>
      </c>
      <c r="I28" s="33">
        <v>18</v>
      </c>
      <c r="J28" s="33">
        <v>15</v>
      </c>
      <c r="K28" s="33">
        <v>0</v>
      </c>
      <c r="L28" s="59">
        <v>11</v>
      </c>
      <c r="M28" s="57"/>
      <c r="N28" s="57"/>
    </row>
    <row r="29" spans="1:14" ht="13.5" customHeight="1">
      <c r="A29" s="10" t="s">
        <v>24</v>
      </c>
      <c r="B29" s="29">
        <f t="shared" si="0"/>
        <v>453</v>
      </c>
      <c r="C29" s="29">
        <f t="shared" si="1"/>
        <v>125</v>
      </c>
      <c r="D29" s="33">
        <v>115</v>
      </c>
      <c r="E29" s="33">
        <v>8</v>
      </c>
      <c r="F29" s="33">
        <v>2</v>
      </c>
      <c r="G29" s="29">
        <f t="shared" si="2"/>
        <v>313</v>
      </c>
      <c r="H29" s="33">
        <v>262</v>
      </c>
      <c r="I29" s="33">
        <v>29</v>
      </c>
      <c r="J29" s="33">
        <v>22</v>
      </c>
      <c r="K29" s="33">
        <v>0</v>
      </c>
      <c r="L29" s="59">
        <v>15</v>
      </c>
      <c r="M29" s="57"/>
      <c r="N29" s="57"/>
    </row>
    <row r="30" spans="1:14" ht="13.5" customHeight="1">
      <c r="A30" s="10" t="s">
        <v>25</v>
      </c>
      <c r="B30" s="29">
        <f t="shared" si="0"/>
        <v>339</v>
      </c>
      <c r="C30" s="29">
        <f t="shared" si="1"/>
        <v>179</v>
      </c>
      <c r="D30" s="33">
        <v>168</v>
      </c>
      <c r="E30" s="33">
        <v>11</v>
      </c>
      <c r="F30" s="33">
        <v>0</v>
      </c>
      <c r="G30" s="29">
        <f t="shared" si="2"/>
        <v>130</v>
      </c>
      <c r="H30" s="33">
        <v>104</v>
      </c>
      <c r="I30" s="33">
        <v>14</v>
      </c>
      <c r="J30" s="33">
        <v>12</v>
      </c>
      <c r="K30" s="33">
        <v>0</v>
      </c>
      <c r="L30" s="59">
        <v>30</v>
      </c>
      <c r="M30" s="57"/>
      <c r="N30" s="57"/>
    </row>
    <row r="31" spans="1:14" ht="13.5" customHeight="1">
      <c r="A31" s="10" t="s">
        <v>26</v>
      </c>
      <c r="B31" s="29">
        <f t="shared" si="0"/>
        <v>314</v>
      </c>
      <c r="C31" s="29">
        <f t="shared" si="1"/>
        <v>106</v>
      </c>
      <c r="D31" s="33">
        <v>97</v>
      </c>
      <c r="E31" s="33">
        <v>9</v>
      </c>
      <c r="F31" s="33">
        <v>0</v>
      </c>
      <c r="G31" s="29">
        <f t="shared" si="2"/>
        <v>189</v>
      </c>
      <c r="H31" s="33">
        <v>144</v>
      </c>
      <c r="I31" s="33">
        <v>26</v>
      </c>
      <c r="J31" s="33">
        <v>19</v>
      </c>
      <c r="K31" s="33">
        <v>0</v>
      </c>
      <c r="L31" s="59">
        <v>19</v>
      </c>
      <c r="M31" s="57"/>
      <c r="N31" s="57"/>
    </row>
    <row r="32" spans="1:14" ht="13.5" customHeight="1">
      <c r="A32" s="10" t="s">
        <v>27</v>
      </c>
      <c r="B32" s="29">
        <f t="shared" si="0"/>
        <v>268</v>
      </c>
      <c r="C32" s="29">
        <f t="shared" si="1"/>
        <v>83</v>
      </c>
      <c r="D32" s="33">
        <v>69</v>
      </c>
      <c r="E32" s="33">
        <v>12</v>
      </c>
      <c r="F32" s="33">
        <v>2</v>
      </c>
      <c r="G32" s="29">
        <f t="shared" si="2"/>
        <v>163</v>
      </c>
      <c r="H32" s="33">
        <v>127</v>
      </c>
      <c r="I32" s="33">
        <v>17</v>
      </c>
      <c r="J32" s="33">
        <v>19</v>
      </c>
      <c r="K32" s="33">
        <v>1</v>
      </c>
      <c r="L32" s="59">
        <v>21</v>
      </c>
      <c r="M32" s="57"/>
      <c r="N32" s="57"/>
    </row>
    <row r="33" spans="1:14" ht="13.5" customHeight="1">
      <c r="A33" s="10" t="s">
        <v>28</v>
      </c>
      <c r="B33" s="29">
        <f t="shared" si="0"/>
        <v>735</v>
      </c>
      <c r="C33" s="29">
        <f t="shared" si="1"/>
        <v>104</v>
      </c>
      <c r="D33" s="33">
        <v>89</v>
      </c>
      <c r="E33" s="33">
        <v>13</v>
      </c>
      <c r="F33" s="33">
        <v>2</v>
      </c>
      <c r="G33" s="29">
        <f t="shared" si="2"/>
        <v>616</v>
      </c>
      <c r="H33" s="33">
        <v>519</v>
      </c>
      <c r="I33" s="33">
        <v>63</v>
      </c>
      <c r="J33" s="33">
        <v>34</v>
      </c>
      <c r="K33" s="33">
        <v>1</v>
      </c>
      <c r="L33" s="59">
        <v>14</v>
      </c>
      <c r="M33" s="57"/>
      <c r="N33" s="57"/>
    </row>
    <row r="34" spans="1:14" ht="13.5" customHeight="1">
      <c r="A34" s="10" t="s">
        <v>29</v>
      </c>
      <c r="B34" s="29">
        <f t="shared" si="0"/>
        <v>645</v>
      </c>
      <c r="C34" s="29">
        <f t="shared" si="1"/>
        <v>115</v>
      </c>
      <c r="D34" s="33">
        <v>109</v>
      </c>
      <c r="E34" s="33">
        <v>5</v>
      </c>
      <c r="F34" s="33">
        <v>1</v>
      </c>
      <c r="G34" s="29">
        <f t="shared" si="2"/>
        <v>512</v>
      </c>
      <c r="H34" s="33">
        <v>452</v>
      </c>
      <c r="I34" s="33">
        <v>37</v>
      </c>
      <c r="J34" s="33">
        <v>23</v>
      </c>
      <c r="K34" s="33">
        <v>0</v>
      </c>
      <c r="L34" s="59">
        <v>18</v>
      </c>
      <c r="M34" s="57"/>
      <c r="N34" s="57"/>
    </row>
    <row r="35" spans="1:14" ht="13.5" customHeight="1">
      <c r="A35" s="10" t="s">
        <v>136</v>
      </c>
      <c r="B35" s="29">
        <f t="shared" si="0"/>
        <v>209</v>
      </c>
      <c r="C35" s="29">
        <f t="shared" si="1"/>
        <v>25</v>
      </c>
      <c r="D35" s="33">
        <v>24</v>
      </c>
      <c r="E35" s="33">
        <v>0</v>
      </c>
      <c r="F35" s="33">
        <v>1</v>
      </c>
      <c r="G35" s="29">
        <f t="shared" si="2"/>
        <v>179</v>
      </c>
      <c r="H35" s="33">
        <v>153</v>
      </c>
      <c r="I35" s="33">
        <v>11</v>
      </c>
      <c r="J35" s="33">
        <v>15</v>
      </c>
      <c r="K35" s="33">
        <v>0</v>
      </c>
      <c r="L35" s="59">
        <v>5</v>
      </c>
      <c r="M35" s="57"/>
      <c r="N35" s="57"/>
    </row>
    <row r="36" spans="1:14" ht="13.5" customHeight="1">
      <c r="A36" s="10" t="s">
        <v>30</v>
      </c>
      <c r="B36" s="29">
        <f t="shared" si="0"/>
        <v>781</v>
      </c>
      <c r="C36" s="29">
        <f t="shared" si="1"/>
        <v>139</v>
      </c>
      <c r="D36" s="33">
        <v>126</v>
      </c>
      <c r="E36" s="33">
        <v>12</v>
      </c>
      <c r="F36" s="33">
        <v>1</v>
      </c>
      <c r="G36" s="29">
        <f t="shared" si="2"/>
        <v>614</v>
      </c>
      <c r="H36" s="33">
        <v>535</v>
      </c>
      <c r="I36" s="33">
        <v>52</v>
      </c>
      <c r="J36" s="33">
        <v>27</v>
      </c>
      <c r="K36" s="33">
        <v>1</v>
      </c>
      <c r="L36" s="59">
        <v>27</v>
      </c>
      <c r="M36" s="57"/>
      <c r="N36" s="57"/>
    </row>
    <row r="37" spans="1:14" ht="13.5" customHeight="1">
      <c r="A37" s="10" t="s">
        <v>31</v>
      </c>
      <c r="B37" s="29">
        <f t="shared" si="0"/>
        <v>435</v>
      </c>
      <c r="C37" s="29">
        <f t="shared" si="1"/>
        <v>97</v>
      </c>
      <c r="D37" s="33">
        <v>87</v>
      </c>
      <c r="E37" s="33">
        <v>10</v>
      </c>
      <c r="F37" s="33">
        <v>0</v>
      </c>
      <c r="G37" s="29">
        <f t="shared" si="2"/>
        <v>317</v>
      </c>
      <c r="H37" s="33">
        <v>249</v>
      </c>
      <c r="I37" s="33">
        <v>41</v>
      </c>
      <c r="J37" s="33">
        <v>27</v>
      </c>
      <c r="K37" s="33">
        <v>0</v>
      </c>
      <c r="L37" s="59">
        <v>21</v>
      </c>
      <c r="M37" s="57"/>
      <c r="N37" s="57"/>
    </row>
    <row r="38" spans="1:14" ht="13.5" customHeight="1">
      <c r="A38" s="10" t="s">
        <v>32</v>
      </c>
      <c r="B38" s="29">
        <f t="shared" si="0"/>
        <v>460</v>
      </c>
      <c r="C38" s="29">
        <f t="shared" si="1"/>
        <v>110</v>
      </c>
      <c r="D38" s="33">
        <v>100</v>
      </c>
      <c r="E38" s="33">
        <v>10</v>
      </c>
      <c r="F38" s="33">
        <v>0</v>
      </c>
      <c r="G38" s="29">
        <f t="shared" si="2"/>
        <v>331</v>
      </c>
      <c r="H38" s="33">
        <v>263</v>
      </c>
      <c r="I38" s="33">
        <v>38</v>
      </c>
      <c r="J38" s="33">
        <v>30</v>
      </c>
      <c r="K38" s="33">
        <v>0</v>
      </c>
      <c r="L38" s="59">
        <v>19</v>
      </c>
      <c r="M38" s="57"/>
      <c r="N38" s="57"/>
    </row>
    <row r="39" spans="1:14" ht="13.5" customHeight="1">
      <c r="A39" s="10" t="s">
        <v>33</v>
      </c>
      <c r="B39" s="29">
        <f t="shared" si="0"/>
        <v>827</v>
      </c>
      <c r="C39" s="29">
        <f t="shared" si="1"/>
        <v>169</v>
      </c>
      <c r="D39" s="33">
        <v>159</v>
      </c>
      <c r="E39" s="33">
        <v>7</v>
      </c>
      <c r="F39" s="33">
        <v>3</v>
      </c>
      <c r="G39" s="29">
        <f t="shared" si="2"/>
        <v>629</v>
      </c>
      <c r="H39" s="33">
        <v>536</v>
      </c>
      <c r="I39" s="33">
        <v>63</v>
      </c>
      <c r="J39" s="33">
        <v>30</v>
      </c>
      <c r="K39" s="33">
        <v>0</v>
      </c>
      <c r="L39" s="59">
        <v>29</v>
      </c>
      <c r="M39" s="57"/>
      <c r="N39" s="57"/>
    </row>
    <row r="40" spans="1:14" ht="13.5" customHeight="1">
      <c r="A40" s="10" t="s">
        <v>34</v>
      </c>
      <c r="B40" s="29">
        <f t="shared" si="0"/>
        <v>274</v>
      </c>
      <c r="C40" s="29">
        <f t="shared" si="1"/>
        <v>54</v>
      </c>
      <c r="D40" s="33">
        <v>50</v>
      </c>
      <c r="E40" s="33">
        <v>4</v>
      </c>
      <c r="F40" s="33">
        <v>0</v>
      </c>
      <c r="G40" s="29">
        <f t="shared" si="2"/>
        <v>210</v>
      </c>
      <c r="H40" s="33">
        <v>169</v>
      </c>
      <c r="I40" s="33">
        <v>27</v>
      </c>
      <c r="J40" s="33">
        <v>14</v>
      </c>
      <c r="K40" s="33">
        <v>0</v>
      </c>
      <c r="L40" s="59">
        <v>10</v>
      </c>
      <c r="M40" s="57"/>
      <c r="N40" s="57"/>
    </row>
    <row r="41" spans="1:14" ht="13.5" customHeight="1">
      <c r="A41" s="10" t="s">
        <v>131</v>
      </c>
      <c r="B41" s="29">
        <f t="shared" si="0"/>
        <v>135</v>
      </c>
      <c r="C41" s="29">
        <f t="shared" si="1"/>
        <v>19</v>
      </c>
      <c r="D41" s="33">
        <v>17</v>
      </c>
      <c r="E41" s="33">
        <v>2</v>
      </c>
      <c r="F41" s="33">
        <v>0</v>
      </c>
      <c r="G41" s="29">
        <f t="shared" si="2"/>
        <v>113</v>
      </c>
      <c r="H41" s="33">
        <v>85</v>
      </c>
      <c r="I41" s="33">
        <v>22</v>
      </c>
      <c r="J41" s="33">
        <v>6</v>
      </c>
      <c r="K41" s="33">
        <v>0</v>
      </c>
      <c r="L41" s="59">
        <v>3</v>
      </c>
      <c r="M41" s="57"/>
      <c r="N41" s="57"/>
    </row>
    <row r="42" spans="1:14" ht="13.5" customHeight="1">
      <c r="A42" s="10" t="s">
        <v>35</v>
      </c>
      <c r="B42" s="29">
        <f t="shared" si="0"/>
        <v>534</v>
      </c>
      <c r="C42" s="29">
        <f t="shared" si="1"/>
        <v>131</v>
      </c>
      <c r="D42" s="33">
        <v>111</v>
      </c>
      <c r="E42" s="33">
        <v>15</v>
      </c>
      <c r="F42" s="33">
        <v>5</v>
      </c>
      <c r="G42" s="29">
        <f t="shared" si="2"/>
        <v>372</v>
      </c>
      <c r="H42" s="33">
        <v>307</v>
      </c>
      <c r="I42" s="33">
        <v>34</v>
      </c>
      <c r="J42" s="33">
        <v>31</v>
      </c>
      <c r="K42" s="33">
        <v>1</v>
      </c>
      <c r="L42" s="59">
        <v>30</v>
      </c>
      <c r="M42" s="57"/>
      <c r="N42" s="57"/>
    </row>
    <row r="43" spans="1:14" ht="13.5" customHeight="1">
      <c r="A43" s="10" t="s">
        <v>36</v>
      </c>
      <c r="B43" s="29">
        <f t="shared" si="0"/>
        <v>445</v>
      </c>
      <c r="C43" s="29">
        <f t="shared" si="1"/>
        <v>73</v>
      </c>
      <c r="D43" s="33">
        <v>68</v>
      </c>
      <c r="E43" s="33">
        <v>4</v>
      </c>
      <c r="F43" s="33">
        <v>1</v>
      </c>
      <c r="G43" s="29">
        <f t="shared" si="2"/>
        <v>343</v>
      </c>
      <c r="H43" s="33">
        <v>281</v>
      </c>
      <c r="I43" s="33">
        <v>37</v>
      </c>
      <c r="J43" s="33">
        <v>25</v>
      </c>
      <c r="K43" s="33">
        <v>0</v>
      </c>
      <c r="L43" s="59">
        <v>29</v>
      </c>
      <c r="M43" s="57"/>
      <c r="N43" s="57"/>
    </row>
    <row r="44" spans="1:14" ht="13.5" customHeight="1">
      <c r="A44" s="10" t="s">
        <v>37</v>
      </c>
      <c r="B44" s="29">
        <f t="shared" si="0"/>
        <v>368</v>
      </c>
      <c r="C44" s="29">
        <f t="shared" si="1"/>
        <v>92</v>
      </c>
      <c r="D44" s="33">
        <v>79</v>
      </c>
      <c r="E44" s="33">
        <v>12</v>
      </c>
      <c r="F44" s="33">
        <v>1</v>
      </c>
      <c r="G44" s="29">
        <f t="shared" si="2"/>
        <v>262</v>
      </c>
      <c r="H44" s="33">
        <v>225</v>
      </c>
      <c r="I44" s="33">
        <v>23</v>
      </c>
      <c r="J44" s="33">
        <v>14</v>
      </c>
      <c r="K44" s="33">
        <v>0</v>
      </c>
      <c r="L44" s="59">
        <v>14</v>
      </c>
      <c r="M44" s="57"/>
      <c r="N44" s="57"/>
    </row>
    <row r="45" spans="1:14" ht="13.5" customHeight="1">
      <c r="A45" s="10" t="s">
        <v>38</v>
      </c>
      <c r="B45" s="29">
        <f t="shared" si="0"/>
        <v>29</v>
      </c>
      <c r="C45" s="29">
        <f t="shared" si="1"/>
        <v>6</v>
      </c>
      <c r="D45" s="33">
        <v>4</v>
      </c>
      <c r="E45" s="33">
        <v>2</v>
      </c>
      <c r="F45" s="33">
        <v>0</v>
      </c>
      <c r="G45" s="29">
        <f t="shared" si="2"/>
        <v>21</v>
      </c>
      <c r="H45" s="33">
        <v>17</v>
      </c>
      <c r="I45" s="33">
        <v>4</v>
      </c>
      <c r="J45" s="33">
        <v>0</v>
      </c>
      <c r="K45" s="33">
        <v>0</v>
      </c>
      <c r="L45" s="59">
        <v>2</v>
      </c>
      <c r="M45" s="57"/>
      <c r="N45" s="57"/>
    </row>
    <row r="46" spans="1:14" ht="13.5" customHeight="1">
      <c r="A46" s="10" t="s">
        <v>39</v>
      </c>
      <c r="B46" s="29">
        <f t="shared" si="0"/>
        <v>660</v>
      </c>
      <c r="C46" s="29">
        <f t="shared" si="1"/>
        <v>115</v>
      </c>
      <c r="D46" s="33">
        <v>99</v>
      </c>
      <c r="E46" s="33">
        <v>12</v>
      </c>
      <c r="F46" s="33">
        <v>4</v>
      </c>
      <c r="G46" s="29">
        <f t="shared" si="2"/>
        <v>516</v>
      </c>
      <c r="H46" s="33">
        <v>444</v>
      </c>
      <c r="I46" s="33">
        <v>53</v>
      </c>
      <c r="J46" s="33">
        <v>19</v>
      </c>
      <c r="K46" s="33">
        <v>0</v>
      </c>
      <c r="L46" s="59">
        <v>29</v>
      </c>
      <c r="M46" s="57"/>
      <c r="N46" s="57"/>
    </row>
    <row r="47" spans="1:14" ht="13.5" customHeight="1">
      <c r="A47" s="10" t="s">
        <v>40</v>
      </c>
      <c r="B47" s="29">
        <f t="shared" si="0"/>
        <v>675</v>
      </c>
      <c r="C47" s="29">
        <f t="shared" si="1"/>
        <v>105</v>
      </c>
      <c r="D47" s="33">
        <v>92</v>
      </c>
      <c r="E47" s="33">
        <v>10</v>
      </c>
      <c r="F47" s="33">
        <v>3</v>
      </c>
      <c r="G47" s="29">
        <f t="shared" si="2"/>
        <v>522</v>
      </c>
      <c r="H47" s="33">
        <v>436</v>
      </c>
      <c r="I47" s="33">
        <v>57</v>
      </c>
      <c r="J47" s="33">
        <v>29</v>
      </c>
      <c r="K47" s="33">
        <v>1</v>
      </c>
      <c r="L47" s="59">
        <v>47</v>
      </c>
      <c r="M47" s="57"/>
      <c r="N47" s="57"/>
    </row>
    <row r="48" spans="1:14" ht="13.5" customHeight="1">
      <c r="A48" s="10" t="s">
        <v>41</v>
      </c>
      <c r="B48" s="29">
        <f t="shared" si="0"/>
        <v>405</v>
      </c>
      <c r="C48" s="29">
        <f t="shared" si="1"/>
        <v>60</v>
      </c>
      <c r="D48" s="33">
        <v>53</v>
      </c>
      <c r="E48" s="33">
        <v>7</v>
      </c>
      <c r="F48" s="33">
        <v>0</v>
      </c>
      <c r="G48" s="29">
        <f t="shared" si="2"/>
        <v>325</v>
      </c>
      <c r="H48" s="33">
        <v>286</v>
      </c>
      <c r="I48" s="33">
        <v>32</v>
      </c>
      <c r="J48" s="33">
        <v>7</v>
      </c>
      <c r="K48" s="33">
        <v>0</v>
      </c>
      <c r="L48" s="59">
        <v>20</v>
      </c>
      <c r="M48" s="57"/>
      <c r="N48" s="57"/>
    </row>
    <row r="49" spans="1:14" ht="13.5" customHeight="1">
      <c r="A49" s="10" t="s">
        <v>132</v>
      </c>
      <c r="B49" s="29">
        <f t="shared" si="0"/>
        <v>893</v>
      </c>
      <c r="C49" s="29">
        <f t="shared" si="1"/>
        <v>115</v>
      </c>
      <c r="D49" s="33">
        <v>103</v>
      </c>
      <c r="E49" s="33">
        <v>10</v>
      </c>
      <c r="F49" s="33">
        <v>2</v>
      </c>
      <c r="G49" s="29">
        <f t="shared" si="2"/>
        <v>728</v>
      </c>
      <c r="H49" s="33">
        <v>616</v>
      </c>
      <c r="I49" s="33">
        <v>85</v>
      </c>
      <c r="J49" s="33">
        <v>27</v>
      </c>
      <c r="K49" s="33">
        <v>0</v>
      </c>
      <c r="L49" s="59">
        <v>50</v>
      </c>
      <c r="M49" s="57"/>
      <c r="N49" s="57"/>
    </row>
    <row r="50" spans="1:14" ht="13.5" customHeight="1">
      <c r="A50" s="10" t="s">
        <v>42</v>
      </c>
      <c r="B50" s="29">
        <f t="shared" si="0"/>
        <v>575</v>
      </c>
      <c r="C50" s="29">
        <f t="shared" si="1"/>
        <v>138</v>
      </c>
      <c r="D50" s="33">
        <v>121</v>
      </c>
      <c r="E50" s="33">
        <v>15</v>
      </c>
      <c r="F50" s="33">
        <v>2</v>
      </c>
      <c r="G50" s="29">
        <f t="shared" si="2"/>
        <v>384</v>
      </c>
      <c r="H50" s="33">
        <v>298</v>
      </c>
      <c r="I50" s="33">
        <v>51</v>
      </c>
      <c r="J50" s="33">
        <v>35</v>
      </c>
      <c r="K50" s="33">
        <v>0</v>
      </c>
      <c r="L50" s="59">
        <v>53</v>
      </c>
      <c r="M50" s="57"/>
      <c r="N50" s="57"/>
    </row>
    <row r="51" spans="1:14" ht="13.5" customHeight="1">
      <c r="A51" s="10" t="s">
        <v>43</v>
      </c>
      <c r="B51" s="29">
        <f t="shared" si="0"/>
        <v>500</v>
      </c>
      <c r="C51" s="29">
        <f t="shared" si="1"/>
        <v>139</v>
      </c>
      <c r="D51" s="33">
        <v>120</v>
      </c>
      <c r="E51" s="33">
        <v>14</v>
      </c>
      <c r="F51" s="33">
        <v>5</v>
      </c>
      <c r="G51" s="29">
        <f t="shared" si="2"/>
        <v>322</v>
      </c>
      <c r="H51" s="33">
        <v>255</v>
      </c>
      <c r="I51" s="33">
        <v>46</v>
      </c>
      <c r="J51" s="33">
        <v>21</v>
      </c>
      <c r="K51" s="33">
        <v>0</v>
      </c>
      <c r="L51" s="59">
        <v>39</v>
      </c>
      <c r="M51" s="57"/>
      <c r="N51" s="57"/>
    </row>
    <row r="52" spans="1:14" ht="13.5" customHeight="1">
      <c r="A52" s="10" t="s">
        <v>44</v>
      </c>
      <c r="B52" s="29">
        <f t="shared" si="0"/>
        <v>568</v>
      </c>
      <c r="C52" s="29">
        <f t="shared" si="1"/>
        <v>153</v>
      </c>
      <c r="D52" s="33">
        <v>141</v>
      </c>
      <c r="E52" s="33">
        <v>10</v>
      </c>
      <c r="F52" s="33">
        <v>2</v>
      </c>
      <c r="G52" s="29">
        <f t="shared" si="2"/>
        <v>385</v>
      </c>
      <c r="H52" s="33">
        <v>317</v>
      </c>
      <c r="I52" s="33">
        <v>47</v>
      </c>
      <c r="J52" s="33">
        <v>21</v>
      </c>
      <c r="K52" s="33">
        <v>0</v>
      </c>
      <c r="L52" s="59">
        <v>30</v>
      </c>
      <c r="M52" s="57"/>
      <c r="N52" s="57"/>
    </row>
    <row r="53" spans="1:14" ht="13.5" customHeight="1">
      <c r="A53" s="10" t="s">
        <v>45</v>
      </c>
      <c r="B53" s="29">
        <f t="shared" si="0"/>
        <v>639</v>
      </c>
      <c r="C53" s="29">
        <f t="shared" si="1"/>
        <v>147</v>
      </c>
      <c r="D53" s="33">
        <v>130</v>
      </c>
      <c r="E53" s="33">
        <v>13</v>
      </c>
      <c r="F53" s="33">
        <v>4</v>
      </c>
      <c r="G53" s="29">
        <f t="shared" si="2"/>
        <v>443</v>
      </c>
      <c r="H53" s="33">
        <v>345</v>
      </c>
      <c r="I53" s="33">
        <v>68</v>
      </c>
      <c r="J53" s="33">
        <v>30</v>
      </c>
      <c r="K53" s="33">
        <v>1</v>
      </c>
      <c r="L53" s="59">
        <v>48</v>
      </c>
      <c r="M53" s="57"/>
      <c r="N53" s="57"/>
    </row>
    <row r="54" spans="1:14" ht="13.5" customHeight="1">
      <c r="A54" s="10" t="s">
        <v>46</v>
      </c>
      <c r="B54" s="29">
        <f t="shared" si="0"/>
        <v>536</v>
      </c>
      <c r="C54" s="29">
        <f t="shared" si="1"/>
        <v>116</v>
      </c>
      <c r="D54" s="33">
        <v>100</v>
      </c>
      <c r="E54" s="33">
        <v>14</v>
      </c>
      <c r="F54" s="33">
        <v>2</v>
      </c>
      <c r="G54" s="29">
        <f t="shared" si="2"/>
        <v>375</v>
      </c>
      <c r="H54" s="33">
        <v>303</v>
      </c>
      <c r="I54" s="33">
        <v>53</v>
      </c>
      <c r="J54" s="33">
        <v>19</v>
      </c>
      <c r="K54" s="33">
        <v>0</v>
      </c>
      <c r="L54" s="59">
        <v>45</v>
      </c>
      <c r="M54" s="57"/>
      <c r="N54" s="57"/>
    </row>
    <row r="55" spans="1:14" ht="13.5" customHeight="1">
      <c r="A55" s="10" t="s">
        <v>133</v>
      </c>
      <c r="B55" s="29">
        <f t="shared" si="0"/>
        <v>348</v>
      </c>
      <c r="C55" s="29">
        <f t="shared" si="1"/>
        <v>61</v>
      </c>
      <c r="D55" s="33">
        <v>51</v>
      </c>
      <c r="E55" s="33">
        <v>8</v>
      </c>
      <c r="F55" s="33">
        <v>2</v>
      </c>
      <c r="G55" s="29">
        <f t="shared" si="2"/>
        <v>256</v>
      </c>
      <c r="H55" s="33">
        <v>193</v>
      </c>
      <c r="I55" s="33">
        <v>40</v>
      </c>
      <c r="J55" s="33">
        <v>23</v>
      </c>
      <c r="K55" s="33">
        <v>0</v>
      </c>
      <c r="L55" s="59">
        <v>31</v>
      </c>
      <c r="M55" s="57"/>
      <c r="N55" s="57"/>
    </row>
    <row r="56" spans="1:14" ht="13.5" customHeight="1">
      <c r="A56" s="10" t="s">
        <v>47</v>
      </c>
      <c r="B56" s="29">
        <f t="shared" si="0"/>
        <v>722</v>
      </c>
      <c r="C56" s="29">
        <f t="shared" si="1"/>
        <v>117</v>
      </c>
      <c r="D56" s="33">
        <v>111</v>
      </c>
      <c r="E56" s="33">
        <v>5</v>
      </c>
      <c r="F56" s="33">
        <v>1</v>
      </c>
      <c r="G56" s="29">
        <f t="shared" si="2"/>
        <v>579</v>
      </c>
      <c r="H56" s="33">
        <v>475</v>
      </c>
      <c r="I56" s="33">
        <v>78</v>
      </c>
      <c r="J56" s="33">
        <v>26</v>
      </c>
      <c r="K56" s="33">
        <v>0</v>
      </c>
      <c r="L56" s="59">
        <v>26</v>
      </c>
      <c r="M56" s="57"/>
      <c r="N56" s="57"/>
    </row>
    <row r="57" spans="1:14" ht="13.5" customHeight="1">
      <c r="A57" s="10" t="s">
        <v>48</v>
      </c>
      <c r="B57" s="29">
        <f t="shared" si="0"/>
        <v>217</v>
      </c>
      <c r="C57" s="29">
        <f t="shared" si="1"/>
        <v>28</v>
      </c>
      <c r="D57" s="33">
        <v>25</v>
      </c>
      <c r="E57" s="33">
        <v>3</v>
      </c>
      <c r="F57" s="33">
        <v>0</v>
      </c>
      <c r="G57" s="29">
        <f t="shared" si="2"/>
        <v>180</v>
      </c>
      <c r="H57" s="33">
        <v>154</v>
      </c>
      <c r="I57" s="33">
        <v>18</v>
      </c>
      <c r="J57" s="33">
        <v>8</v>
      </c>
      <c r="K57" s="33">
        <v>0</v>
      </c>
      <c r="L57" s="59">
        <v>9</v>
      </c>
      <c r="M57" s="57"/>
      <c r="N57" s="57"/>
    </row>
    <row r="58" spans="1:14" ht="13.5" customHeight="1">
      <c r="A58" s="10" t="s">
        <v>49</v>
      </c>
      <c r="B58" s="29">
        <f t="shared" si="0"/>
        <v>290</v>
      </c>
      <c r="C58" s="29">
        <f t="shared" si="1"/>
        <v>104</v>
      </c>
      <c r="D58" s="33">
        <v>87</v>
      </c>
      <c r="E58" s="33">
        <v>15</v>
      </c>
      <c r="F58" s="33">
        <v>2</v>
      </c>
      <c r="G58" s="29">
        <f t="shared" si="2"/>
        <v>174</v>
      </c>
      <c r="H58" s="33">
        <v>150</v>
      </c>
      <c r="I58" s="33">
        <v>13</v>
      </c>
      <c r="J58" s="33">
        <v>11</v>
      </c>
      <c r="K58" s="33">
        <v>0</v>
      </c>
      <c r="L58" s="59">
        <v>12</v>
      </c>
      <c r="M58" s="57"/>
      <c r="N58" s="57"/>
    </row>
    <row r="59" spans="1:14" ht="13.5" customHeight="1">
      <c r="A59" s="10" t="s">
        <v>50</v>
      </c>
      <c r="B59" s="29">
        <f t="shared" si="0"/>
        <v>529</v>
      </c>
      <c r="C59" s="29">
        <f t="shared" si="1"/>
        <v>181</v>
      </c>
      <c r="D59" s="33">
        <v>167</v>
      </c>
      <c r="E59" s="33">
        <v>10</v>
      </c>
      <c r="F59" s="33">
        <v>4</v>
      </c>
      <c r="G59" s="29">
        <f t="shared" si="2"/>
        <v>322</v>
      </c>
      <c r="H59" s="33">
        <v>261</v>
      </c>
      <c r="I59" s="33">
        <v>32</v>
      </c>
      <c r="J59" s="33">
        <v>29</v>
      </c>
      <c r="K59" s="33">
        <v>0</v>
      </c>
      <c r="L59" s="59">
        <v>26</v>
      </c>
      <c r="M59" s="57"/>
      <c r="N59" s="57"/>
    </row>
    <row r="60" spans="1:14" ht="13.5" customHeight="1">
      <c r="A60" s="10" t="s">
        <v>51</v>
      </c>
      <c r="B60" s="29">
        <f t="shared" si="0"/>
        <v>598</v>
      </c>
      <c r="C60" s="29">
        <f t="shared" si="1"/>
        <v>151</v>
      </c>
      <c r="D60" s="33">
        <v>145</v>
      </c>
      <c r="E60" s="33">
        <v>5</v>
      </c>
      <c r="F60" s="33">
        <v>1</v>
      </c>
      <c r="G60" s="29">
        <f t="shared" si="2"/>
        <v>410</v>
      </c>
      <c r="H60" s="33">
        <v>348</v>
      </c>
      <c r="I60" s="33">
        <v>38</v>
      </c>
      <c r="J60" s="33">
        <v>24</v>
      </c>
      <c r="K60" s="33">
        <v>1</v>
      </c>
      <c r="L60" s="59">
        <v>36</v>
      </c>
      <c r="M60" s="57"/>
      <c r="N60" s="57"/>
    </row>
    <row r="61" spans="1:14" ht="13.5" customHeight="1">
      <c r="A61" s="10" t="s">
        <v>52</v>
      </c>
      <c r="B61" s="29">
        <f t="shared" si="0"/>
        <v>285</v>
      </c>
      <c r="C61" s="29">
        <f t="shared" si="1"/>
        <v>124</v>
      </c>
      <c r="D61" s="33">
        <v>114</v>
      </c>
      <c r="E61" s="33">
        <v>7</v>
      </c>
      <c r="F61" s="33">
        <v>3</v>
      </c>
      <c r="G61" s="29">
        <f t="shared" si="2"/>
        <v>142</v>
      </c>
      <c r="H61" s="33">
        <v>110</v>
      </c>
      <c r="I61" s="33">
        <v>15</v>
      </c>
      <c r="J61" s="33">
        <v>17</v>
      </c>
      <c r="K61" s="33">
        <v>1</v>
      </c>
      <c r="L61" s="59">
        <v>18</v>
      </c>
      <c r="M61" s="57"/>
      <c r="N61" s="57"/>
    </row>
    <row r="62" spans="1:14" ht="13.5" customHeight="1">
      <c r="A62" s="10" t="s">
        <v>53</v>
      </c>
      <c r="B62" s="29">
        <f t="shared" si="0"/>
        <v>560</v>
      </c>
      <c r="C62" s="29">
        <f t="shared" si="1"/>
        <v>198</v>
      </c>
      <c r="D62" s="33">
        <v>181</v>
      </c>
      <c r="E62" s="33">
        <v>16</v>
      </c>
      <c r="F62" s="33">
        <v>1</v>
      </c>
      <c r="G62" s="29">
        <f t="shared" si="2"/>
        <v>329</v>
      </c>
      <c r="H62" s="33">
        <v>246</v>
      </c>
      <c r="I62" s="33">
        <v>50</v>
      </c>
      <c r="J62" s="33">
        <v>33</v>
      </c>
      <c r="K62" s="33">
        <v>0</v>
      </c>
      <c r="L62" s="59">
        <v>33</v>
      </c>
      <c r="M62" s="57"/>
      <c r="N62" s="57"/>
    </row>
    <row r="63" spans="1:14" ht="13.5" customHeight="1">
      <c r="A63" s="10" t="s">
        <v>54</v>
      </c>
      <c r="B63" s="29">
        <f t="shared" si="0"/>
        <v>760</v>
      </c>
      <c r="C63" s="29">
        <f t="shared" si="1"/>
        <v>244</v>
      </c>
      <c r="D63" s="33">
        <v>223</v>
      </c>
      <c r="E63" s="33">
        <v>20</v>
      </c>
      <c r="F63" s="33">
        <v>1</v>
      </c>
      <c r="G63" s="29">
        <f t="shared" si="2"/>
        <v>493</v>
      </c>
      <c r="H63" s="33">
        <v>397</v>
      </c>
      <c r="I63" s="33">
        <v>44</v>
      </c>
      <c r="J63" s="33">
        <v>52</v>
      </c>
      <c r="K63" s="33">
        <v>0</v>
      </c>
      <c r="L63" s="59">
        <v>23</v>
      </c>
      <c r="M63" s="57"/>
      <c r="N63" s="57"/>
    </row>
    <row r="64" spans="1:14" ht="13.5" customHeight="1">
      <c r="A64" s="10" t="s">
        <v>55</v>
      </c>
      <c r="B64" s="29">
        <f t="shared" si="0"/>
        <v>447</v>
      </c>
      <c r="C64" s="29">
        <f t="shared" si="1"/>
        <v>156</v>
      </c>
      <c r="D64" s="33">
        <v>142</v>
      </c>
      <c r="E64" s="33">
        <v>13</v>
      </c>
      <c r="F64" s="33">
        <v>1</v>
      </c>
      <c r="G64" s="29">
        <f t="shared" si="2"/>
        <v>269</v>
      </c>
      <c r="H64" s="33">
        <v>224</v>
      </c>
      <c r="I64" s="33">
        <v>28</v>
      </c>
      <c r="J64" s="33">
        <v>17</v>
      </c>
      <c r="K64" s="33">
        <v>0</v>
      </c>
      <c r="L64" s="59">
        <v>22</v>
      </c>
      <c r="M64" s="57"/>
      <c r="N64" s="57"/>
    </row>
    <row r="65" spans="1:14" ht="13.5" customHeight="1">
      <c r="A65" s="10" t="s">
        <v>56</v>
      </c>
      <c r="B65" s="29">
        <f t="shared" si="0"/>
        <v>371</v>
      </c>
      <c r="C65" s="29">
        <f t="shared" si="1"/>
        <v>157</v>
      </c>
      <c r="D65" s="33">
        <v>142</v>
      </c>
      <c r="E65" s="33">
        <v>12</v>
      </c>
      <c r="F65" s="33">
        <v>3</v>
      </c>
      <c r="G65" s="29">
        <f t="shared" si="2"/>
        <v>189</v>
      </c>
      <c r="H65" s="33">
        <v>144</v>
      </c>
      <c r="I65" s="33">
        <v>26</v>
      </c>
      <c r="J65" s="33">
        <v>19</v>
      </c>
      <c r="K65" s="33">
        <v>0</v>
      </c>
      <c r="L65" s="59">
        <v>25</v>
      </c>
      <c r="M65" s="57"/>
      <c r="N65" s="57"/>
    </row>
    <row r="66" spans="1:14" ht="13.5" customHeight="1">
      <c r="A66" s="10" t="s">
        <v>57</v>
      </c>
      <c r="B66" s="29">
        <f t="shared" si="0"/>
        <v>310</v>
      </c>
      <c r="C66" s="29">
        <f t="shared" si="1"/>
        <v>109</v>
      </c>
      <c r="D66" s="33">
        <v>88</v>
      </c>
      <c r="E66" s="33">
        <v>17</v>
      </c>
      <c r="F66" s="33">
        <v>4</v>
      </c>
      <c r="G66" s="29">
        <f t="shared" si="2"/>
        <v>185</v>
      </c>
      <c r="H66" s="33">
        <v>152</v>
      </c>
      <c r="I66" s="33">
        <v>21</v>
      </c>
      <c r="J66" s="33">
        <v>12</v>
      </c>
      <c r="K66" s="33">
        <v>0</v>
      </c>
      <c r="L66" s="59">
        <v>16</v>
      </c>
      <c r="M66" s="57"/>
      <c r="N66" s="57"/>
    </row>
    <row r="67" spans="1:14" ht="13.5" customHeight="1">
      <c r="A67" s="10" t="s">
        <v>58</v>
      </c>
      <c r="B67" s="29">
        <f t="shared" si="0"/>
        <v>45</v>
      </c>
      <c r="C67" s="29">
        <f t="shared" si="1"/>
        <v>20</v>
      </c>
      <c r="D67" s="33">
        <v>15</v>
      </c>
      <c r="E67" s="33">
        <v>3</v>
      </c>
      <c r="F67" s="33">
        <v>2</v>
      </c>
      <c r="G67" s="29">
        <f t="shared" si="2"/>
        <v>22</v>
      </c>
      <c r="H67" s="33">
        <v>22</v>
      </c>
      <c r="I67" s="33">
        <v>0</v>
      </c>
      <c r="J67" s="33">
        <v>0</v>
      </c>
      <c r="K67" s="33">
        <v>0</v>
      </c>
      <c r="L67" s="59">
        <v>3</v>
      </c>
      <c r="M67" s="57"/>
      <c r="N67" s="57"/>
    </row>
    <row r="68" spans="1:14" ht="13.5" customHeight="1">
      <c r="A68" s="10" t="s">
        <v>59</v>
      </c>
      <c r="B68" s="29">
        <f aca="true" t="shared" si="3" ref="B68:B105">SUM(C68+G68+K68+L68)</f>
        <v>785</v>
      </c>
      <c r="C68" s="29">
        <f aca="true" t="shared" si="4" ref="C68:C105">SUM(D68+E68+F68)</f>
        <v>220</v>
      </c>
      <c r="D68" s="33">
        <v>198</v>
      </c>
      <c r="E68" s="33">
        <v>22</v>
      </c>
      <c r="F68" s="33">
        <v>0</v>
      </c>
      <c r="G68" s="29">
        <f aca="true" t="shared" si="5" ref="G68:G105">SUM(H68+I68+J68)</f>
        <v>526</v>
      </c>
      <c r="H68" s="33">
        <v>454</v>
      </c>
      <c r="I68" s="33">
        <v>42</v>
      </c>
      <c r="J68" s="33">
        <v>30</v>
      </c>
      <c r="K68" s="33">
        <v>0</v>
      </c>
      <c r="L68" s="59">
        <v>39</v>
      </c>
      <c r="M68" s="57"/>
      <c r="N68" s="57"/>
    </row>
    <row r="69" spans="1:14" ht="13.5" customHeight="1">
      <c r="A69" s="10" t="s">
        <v>60</v>
      </c>
      <c r="B69" s="29">
        <f t="shared" si="3"/>
        <v>762</v>
      </c>
      <c r="C69" s="29">
        <f t="shared" si="4"/>
        <v>198</v>
      </c>
      <c r="D69" s="33">
        <v>178</v>
      </c>
      <c r="E69" s="33">
        <v>18</v>
      </c>
      <c r="F69" s="33">
        <v>2</v>
      </c>
      <c r="G69" s="29">
        <f t="shared" si="5"/>
        <v>523</v>
      </c>
      <c r="H69" s="33">
        <v>450</v>
      </c>
      <c r="I69" s="33">
        <v>44</v>
      </c>
      <c r="J69" s="33">
        <v>29</v>
      </c>
      <c r="K69" s="33">
        <v>2</v>
      </c>
      <c r="L69" s="59">
        <v>39</v>
      </c>
      <c r="M69" s="57"/>
      <c r="N69" s="57"/>
    </row>
    <row r="70" spans="1:14" ht="13.5" customHeight="1">
      <c r="A70" s="10" t="s">
        <v>61</v>
      </c>
      <c r="B70" s="29">
        <f t="shared" si="3"/>
        <v>710</v>
      </c>
      <c r="C70" s="29">
        <f t="shared" si="4"/>
        <v>172</v>
      </c>
      <c r="D70" s="33">
        <v>165</v>
      </c>
      <c r="E70" s="33">
        <v>6</v>
      </c>
      <c r="F70" s="33">
        <v>1</v>
      </c>
      <c r="G70" s="29">
        <f t="shared" si="5"/>
        <v>500</v>
      </c>
      <c r="H70" s="33">
        <v>416</v>
      </c>
      <c r="I70" s="33">
        <v>57</v>
      </c>
      <c r="J70" s="33">
        <v>27</v>
      </c>
      <c r="K70" s="33">
        <v>0</v>
      </c>
      <c r="L70" s="59">
        <v>38</v>
      </c>
      <c r="M70" s="57"/>
      <c r="N70" s="57"/>
    </row>
    <row r="71" spans="1:14" ht="13.5" customHeight="1">
      <c r="A71" s="10" t="s">
        <v>62</v>
      </c>
      <c r="B71" s="29">
        <f t="shared" si="3"/>
        <v>407</v>
      </c>
      <c r="C71" s="29">
        <f t="shared" si="4"/>
        <v>133</v>
      </c>
      <c r="D71" s="33">
        <v>127</v>
      </c>
      <c r="E71" s="33">
        <v>6</v>
      </c>
      <c r="F71" s="33">
        <v>0</v>
      </c>
      <c r="G71" s="29">
        <f t="shared" si="5"/>
        <v>260</v>
      </c>
      <c r="H71" s="33">
        <v>216</v>
      </c>
      <c r="I71" s="33">
        <v>30</v>
      </c>
      <c r="J71" s="33">
        <v>14</v>
      </c>
      <c r="K71" s="33">
        <v>0</v>
      </c>
      <c r="L71" s="59">
        <v>14</v>
      </c>
      <c r="M71" s="57"/>
      <c r="N71" s="57"/>
    </row>
    <row r="72" spans="1:14" ht="13.5" customHeight="1">
      <c r="A72" s="10" t="s">
        <v>63</v>
      </c>
      <c r="B72" s="29">
        <f t="shared" si="3"/>
        <v>602</v>
      </c>
      <c r="C72" s="29">
        <f t="shared" si="4"/>
        <v>192</v>
      </c>
      <c r="D72" s="33">
        <v>173</v>
      </c>
      <c r="E72" s="33">
        <v>17</v>
      </c>
      <c r="F72" s="33">
        <v>2</v>
      </c>
      <c r="G72" s="29">
        <f t="shared" si="5"/>
        <v>379</v>
      </c>
      <c r="H72" s="33">
        <v>302</v>
      </c>
      <c r="I72" s="33">
        <v>52</v>
      </c>
      <c r="J72" s="33">
        <v>25</v>
      </c>
      <c r="K72" s="33">
        <v>1</v>
      </c>
      <c r="L72" s="59">
        <v>30</v>
      </c>
      <c r="M72" s="57"/>
      <c r="N72" s="57"/>
    </row>
    <row r="73" spans="1:14" ht="13.5" customHeight="1">
      <c r="A73" s="10" t="s">
        <v>64</v>
      </c>
      <c r="B73" s="29">
        <f t="shared" si="3"/>
        <v>780</v>
      </c>
      <c r="C73" s="29">
        <f t="shared" si="4"/>
        <v>249</v>
      </c>
      <c r="D73" s="33">
        <v>229</v>
      </c>
      <c r="E73" s="33">
        <v>16</v>
      </c>
      <c r="F73" s="33">
        <v>4</v>
      </c>
      <c r="G73" s="29">
        <f t="shared" si="5"/>
        <v>488</v>
      </c>
      <c r="H73" s="33">
        <v>403</v>
      </c>
      <c r="I73" s="33">
        <v>52</v>
      </c>
      <c r="J73" s="33">
        <v>33</v>
      </c>
      <c r="K73" s="33">
        <v>1</v>
      </c>
      <c r="L73" s="59">
        <v>42</v>
      </c>
      <c r="M73" s="57"/>
      <c r="N73" s="57"/>
    </row>
    <row r="74" spans="1:14" ht="13.5" customHeight="1">
      <c r="A74" s="10" t="s">
        <v>65</v>
      </c>
      <c r="B74" s="29">
        <f t="shared" si="3"/>
        <v>578</v>
      </c>
      <c r="C74" s="29">
        <f t="shared" si="4"/>
        <v>185</v>
      </c>
      <c r="D74" s="33">
        <v>174</v>
      </c>
      <c r="E74" s="33">
        <v>9</v>
      </c>
      <c r="F74" s="33">
        <v>2</v>
      </c>
      <c r="G74" s="29">
        <f t="shared" si="5"/>
        <v>347</v>
      </c>
      <c r="H74" s="33">
        <v>274</v>
      </c>
      <c r="I74" s="33">
        <v>45</v>
      </c>
      <c r="J74" s="33">
        <v>28</v>
      </c>
      <c r="K74" s="33">
        <v>0</v>
      </c>
      <c r="L74" s="59">
        <v>46</v>
      </c>
      <c r="M74" s="57"/>
      <c r="N74" s="57"/>
    </row>
    <row r="75" spans="1:14" ht="13.5" customHeight="1">
      <c r="A75" s="10" t="s">
        <v>66</v>
      </c>
      <c r="B75" s="29">
        <f t="shared" si="3"/>
        <v>366</v>
      </c>
      <c r="C75" s="29">
        <f t="shared" si="4"/>
        <v>116</v>
      </c>
      <c r="D75" s="33">
        <v>103</v>
      </c>
      <c r="E75" s="33">
        <v>11</v>
      </c>
      <c r="F75" s="33">
        <v>2</v>
      </c>
      <c r="G75" s="29">
        <f t="shared" si="5"/>
        <v>238</v>
      </c>
      <c r="H75" s="33">
        <v>198</v>
      </c>
      <c r="I75" s="33">
        <v>20</v>
      </c>
      <c r="J75" s="33">
        <v>20</v>
      </c>
      <c r="K75" s="33">
        <v>0</v>
      </c>
      <c r="L75" s="59">
        <v>12</v>
      </c>
      <c r="M75" s="57"/>
      <c r="N75" s="57"/>
    </row>
    <row r="76" spans="1:14" ht="13.5" customHeight="1">
      <c r="A76" s="10" t="s">
        <v>67</v>
      </c>
      <c r="B76" s="29">
        <f t="shared" si="3"/>
        <v>598</v>
      </c>
      <c r="C76" s="29">
        <f t="shared" si="4"/>
        <v>164</v>
      </c>
      <c r="D76" s="33">
        <v>150</v>
      </c>
      <c r="E76" s="33">
        <v>11</v>
      </c>
      <c r="F76" s="33">
        <v>3</v>
      </c>
      <c r="G76" s="29">
        <f t="shared" si="5"/>
        <v>400</v>
      </c>
      <c r="H76" s="33">
        <v>338</v>
      </c>
      <c r="I76" s="33">
        <v>36</v>
      </c>
      <c r="J76" s="33">
        <v>26</v>
      </c>
      <c r="K76" s="33">
        <v>0</v>
      </c>
      <c r="L76" s="59">
        <v>34</v>
      </c>
      <c r="M76" s="57"/>
      <c r="N76" s="57"/>
    </row>
    <row r="77" spans="1:14" ht="13.5" customHeight="1">
      <c r="A77" s="10" t="s">
        <v>134</v>
      </c>
      <c r="B77" s="29">
        <f t="shared" si="3"/>
        <v>745</v>
      </c>
      <c r="C77" s="29">
        <f t="shared" si="4"/>
        <v>133</v>
      </c>
      <c r="D77" s="33">
        <v>121</v>
      </c>
      <c r="E77" s="33">
        <v>11</v>
      </c>
      <c r="F77" s="33">
        <v>1</v>
      </c>
      <c r="G77" s="29">
        <f t="shared" si="5"/>
        <v>577</v>
      </c>
      <c r="H77" s="33">
        <v>481</v>
      </c>
      <c r="I77" s="33">
        <v>66</v>
      </c>
      <c r="J77" s="33">
        <v>30</v>
      </c>
      <c r="K77" s="33">
        <v>0</v>
      </c>
      <c r="L77" s="59">
        <v>35</v>
      </c>
      <c r="M77" s="57"/>
      <c r="N77" s="57"/>
    </row>
    <row r="78" spans="1:14" ht="13.5" customHeight="1">
      <c r="A78" s="10" t="s">
        <v>68</v>
      </c>
      <c r="B78" s="29">
        <f t="shared" si="3"/>
        <v>520</v>
      </c>
      <c r="C78" s="29">
        <f t="shared" si="4"/>
        <v>103</v>
      </c>
      <c r="D78" s="33">
        <v>99</v>
      </c>
      <c r="E78" s="33">
        <v>3</v>
      </c>
      <c r="F78" s="33">
        <v>1</v>
      </c>
      <c r="G78" s="29">
        <f t="shared" si="5"/>
        <v>380</v>
      </c>
      <c r="H78" s="33">
        <v>338</v>
      </c>
      <c r="I78" s="33">
        <v>31</v>
      </c>
      <c r="J78" s="33">
        <v>11</v>
      </c>
      <c r="K78" s="33">
        <v>0</v>
      </c>
      <c r="L78" s="59">
        <v>37</v>
      </c>
      <c r="M78" s="57"/>
      <c r="N78" s="57"/>
    </row>
    <row r="79" spans="1:14" ht="13.5" customHeight="1">
      <c r="A79" s="10" t="s">
        <v>69</v>
      </c>
      <c r="B79" s="29">
        <f t="shared" si="3"/>
        <v>618</v>
      </c>
      <c r="C79" s="29">
        <f t="shared" si="4"/>
        <v>128</v>
      </c>
      <c r="D79" s="33">
        <v>122</v>
      </c>
      <c r="E79" s="33">
        <v>5</v>
      </c>
      <c r="F79" s="33">
        <v>1</v>
      </c>
      <c r="G79" s="29">
        <f t="shared" si="5"/>
        <v>464</v>
      </c>
      <c r="H79" s="33">
        <v>405</v>
      </c>
      <c r="I79" s="33">
        <v>36</v>
      </c>
      <c r="J79" s="33">
        <v>23</v>
      </c>
      <c r="K79" s="33">
        <v>0</v>
      </c>
      <c r="L79" s="59">
        <v>26</v>
      </c>
      <c r="M79" s="57"/>
      <c r="N79" s="57"/>
    </row>
    <row r="80" spans="1:14" ht="13.5" customHeight="1">
      <c r="A80" s="10" t="s">
        <v>70</v>
      </c>
      <c r="B80" s="29">
        <f t="shared" si="3"/>
        <v>615</v>
      </c>
      <c r="C80" s="29">
        <f t="shared" si="4"/>
        <v>104</v>
      </c>
      <c r="D80" s="33">
        <v>96</v>
      </c>
      <c r="E80" s="33">
        <v>8</v>
      </c>
      <c r="F80" s="33">
        <v>0</v>
      </c>
      <c r="G80" s="29">
        <f t="shared" si="5"/>
        <v>487</v>
      </c>
      <c r="H80" s="33">
        <v>406</v>
      </c>
      <c r="I80" s="33">
        <v>64</v>
      </c>
      <c r="J80" s="33">
        <v>17</v>
      </c>
      <c r="K80" s="33">
        <v>0</v>
      </c>
      <c r="L80" s="59">
        <v>24</v>
      </c>
      <c r="M80" s="57"/>
      <c r="N80" s="57"/>
    </row>
    <row r="81" spans="1:14" ht="13.5" customHeight="1">
      <c r="A81" s="10" t="s">
        <v>71</v>
      </c>
      <c r="B81" s="29">
        <f t="shared" si="3"/>
        <v>471</v>
      </c>
      <c r="C81" s="29">
        <f t="shared" si="4"/>
        <v>72</v>
      </c>
      <c r="D81" s="33">
        <v>48</v>
      </c>
      <c r="E81" s="33">
        <v>18</v>
      </c>
      <c r="F81" s="33">
        <v>6</v>
      </c>
      <c r="G81" s="29">
        <f t="shared" si="5"/>
        <v>371</v>
      </c>
      <c r="H81" s="33">
        <v>306</v>
      </c>
      <c r="I81" s="33">
        <v>50</v>
      </c>
      <c r="J81" s="33">
        <v>15</v>
      </c>
      <c r="K81" s="33">
        <v>0</v>
      </c>
      <c r="L81" s="59">
        <v>28</v>
      </c>
      <c r="M81" s="57"/>
      <c r="N81" s="57"/>
    </row>
    <row r="82" spans="1:14" ht="13.5" customHeight="1">
      <c r="A82" s="10" t="s">
        <v>72</v>
      </c>
      <c r="B82" s="29">
        <f t="shared" si="3"/>
        <v>542</v>
      </c>
      <c r="C82" s="29">
        <f t="shared" si="4"/>
        <v>92</v>
      </c>
      <c r="D82" s="33">
        <v>75</v>
      </c>
      <c r="E82" s="33">
        <v>14</v>
      </c>
      <c r="F82" s="33">
        <v>3</v>
      </c>
      <c r="G82" s="29">
        <f t="shared" si="5"/>
        <v>429</v>
      </c>
      <c r="H82" s="33">
        <v>348</v>
      </c>
      <c r="I82" s="33">
        <v>57</v>
      </c>
      <c r="J82" s="33">
        <v>24</v>
      </c>
      <c r="K82" s="33">
        <v>0</v>
      </c>
      <c r="L82" s="59">
        <v>21</v>
      </c>
      <c r="M82" s="57"/>
      <c r="N82" s="57"/>
    </row>
    <row r="83" spans="1:14" ht="13.5" customHeight="1">
      <c r="A83" s="10" t="s">
        <v>73</v>
      </c>
      <c r="B83" s="29">
        <f t="shared" si="3"/>
        <v>714</v>
      </c>
      <c r="C83" s="29">
        <f t="shared" si="4"/>
        <v>184</v>
      </c>
      <c r="D83" s="33">
        <v>166</v>
      </c>
      <c r="E83" s="33">
        <v>16</v>
      </c>
      <c r="F83" s="33">
        <v>2</v>
      </c>
      <c r="G83" s="29">
        <f t="shared" si="5"/>
        <v>490</v>
      </c>
      <c r="H83" s="33">
        <v>396</v>
      </c>
      <c r="I83" s="33">
        <v>50</v>
      </c>
      <c r="J83" s="33">
        <v>44</v>
      </c>
      <c r="K83" s="33">
        <v>0</v>
      </c>
      <c r="L83" s="59">
        <v>40</v>
      </c>
      <c r="M83" s="57"/>
      <c r="N83" s="57"/>
    </row>
    <row r="84" spans="1:14" ht="13.5" customHeight="1">
      <c r="A84" s="10" t="s">
        <v>74</v>
      </c>
      <c r="B84" s="29">
        <f t="shared" si="3"/>
        <v>568</v>
      </c>
      <c r="C84" s="29">
        <f t="shared" si="4"/>
        <v>217</v>
      </c>
      <c r="D84" s="33">
        <v>196</v>
      </c>
      <c r="E84" s="33">
        <v>19</v>
      </c>
      <c r="F84" s="33">
        <v>2</v>
      </c>
      <c r="G84" s="29">
        <f t="shared" si="5"/>
        <v>312</v>
      </c>
      <c r="H84" s="33">
        <v>259</v>
      </c>
      <c r="I84" s="33">
        <v>29</v>
      </c>
      <c r="J84" s="33">
        <v>24</v>
      </c>
      <c r="K84" s="33">
        <v>0</v>
      </c>
      <c r="L84" s="59">
        <v>39</v>
      </c>
      <c r="M84" s="57"/>
      <c r="N84" s="57"/>
    </row>
    <row r="85" spans="1:14" ht="13.5" customHeight="1">
      <c r="A85" s="10" t="s">
        <v>75</v>
      </c>
      <c r="B85" s="29">
        <f t="shared" si="3"/>
        <v>724</v>
      </c>
      <c r="C85" s="29">
        <f t="shared" si="4"/>
        <v>213</v>
      </c>
      <c r="D85" s="33">
        <v>189</v>
      </c>
      <c r="E85" s="33">
        <v>22</v>
      </c>
      <c r="F85" s="33">
        <v>2</v>
      </c>
      <c r="G85" s="29">
        <f t="shared" si="5"/>
        <v>463</v>
      </c>
      <c r="H85" s="33">
        <v>376</v>
      </c>
      <c r="I85" s="33">
        <v>49</v>
      </c>
      <c r="J85" s="33">
        <v>38</v>
      </c>
      <c r="K85" s="33">
        <v>0</v>
      </c>
      <c r="L85" s="59">
        <v>48</v>
      </c>
      <c r="M85" s="57"/>
      <c r="N85" s="57"/>
    </row>
    <row r="86" spans="1:14" ht="13.5" customHeight="1">
      <c r="A86" s="10" t="s">
        <v>76</v>
      </c>
      <c r="B86" s="29">
        <f t="shared" si="3"/>
        <v>1065</v>
      </c>
      <c r="C86" s="29">
        <f t="shared" si="4"/>
        <v>451</v>
      </c>
      <c r="D86" s="33">
        <v>409</v>
      </c>
      <c r="E86" s="33">
        <v>41</v>
      </c>
      <c r="F86" s="33">
        <v>1</v>
      </c>
      <c r="G86" s="29">
        <f t="shared" si="5"/>
        <v>520</v>
      </c>
      <c r="H86" s="33">
        <v>416</v>
      </c>
      <c r="I86" s="33">
        <v>51</v>
      </c>
      <c r="J86" s="33">
        <v>53</v>
      </c>
      <c r="K86" s="33">
        <v>0</v>
      </c>
      <c r="L86" s="59">
        <v>94</v>
      </c>
      <c r="M86" s="57"/>
      <c r="N86" s="57"/>
    </row>
    <row r="87" spans="1:14" ht="13.5" customHeight="1">
      <c r="A87" s="10" t="s">
        <v>77</v>
      </c>
      <c r="B87" s="29">
        <f t="shared" si="3"/>
        <v>720</v>
      </c>
      <c r="C87" s="29">
        <f t="shared" si="4"/>
        <v>269</v>
      </c>
      <c r="D87" s="33">
        <v>251</v>
      </c>
      <c r="E87" s="33">
        <v>17</v>
      </c>
      <c r="F87" s="33">
        <v>1</v>
      </c>
      <c r="G87" s="29">
        <f t="shared" si="5"/>
        <v>411</v>
      </c>
      <c r="H87" s="33">
        <v>315</v>
      </c>
      <c r="I87" s="33">
        <v>52</v>
      </c>
      <c r="J87" s="33">
        <v>44</v>
      </c>
      <c r="K87" s="33">
        <v>1</v>
      </c>
      <c r="L87" s="59">
        <v>39</v>
      </c>
      <c r="M87" s="57"/>
      <c r="N87" s="57"/>
    </row>
    <row r="88" spans="1:14" ht="13.5" customHeight="1">
      <c r="A88" s="10" t="s">
        <v>78</v>
      </c>
      <c r="B88" s="29">
        <f t="shared" si="3"/>
        <v>304</v>
      </c>
      <c r="C88" s="29">
        <f t="shared" si="4"/>
        <v>100</v>
      </c>
      <c r="D88" s="33">
        <v>85</v>
      </c>
      <c r="E88" s="33">
        <v>13</v>
      </c>
      <c r="F88" s="33">
        <v>2</v>
      </c>
      <c r="G88" s="29">
        <f t="shared" si="5"/>
        <v>194</v>
      </c>
      <c r="H88" s="33">
        <v>161</v>
      </c>
      <c r="I88" s="33">
        <v>17</v>
      </c>
      <c r="J88" s="33">
        <v>16</v>
      </c>
      <c r="K88" s="33">
        <v>0</v>
      </c>
      <c r="L88" s="59">
        <v>10</v>
      </c>
      <c r="M88" s="57"/>
      <c r="N88" s="57"/>
    </row>
    <row r="89" spans="1:14" ht="13.5" customHeight="1">
      <c r="A89" s="10" t="s">
        <v>79</v>
      </c>
      <c r="B89" s="29">
        <f t="shared" si="3"/>
        <v>768</v>
      </c>
      <c r="C89" s="29">
        <f t="shared" si="4"/>
        <v>203</v>
      </c>
      <c r="D89" s="33">
        <v>167</v>
      </c>
      <c r="E89" s="33">
        <v>33</v>
      </c>
      <c r="F89" s="33">
        <v>3</v>
      </c>
      <c r="G89" s="29">
        <f t="shared" si="5"/>
        <v>531</v>
      </c>
      <c r="H89" s="33">
        <v>387</v>
      </c>
      <c r="I89" s="33">
        <v>86</v>
      </c>
      <c r="J89" s="33">
        <v>58</v>
      </c>
      <c r="K89" s="33">
        <v>0</v>
      </c>
      <c r="L89" s="59">
        <v>34</v>
      </c>
      <c r="M89" s="57"/>
      <c r="N89" s="57"/>
    </row>
    <row r="90" spans="1:14" ht="13.5" customHeight="1">
      <c r="A90" s="10" t="s">
        <v>80</v>
      </c>
      <c r="B90" s="29">
        <f t="shared" si="3"/>
        <v>621</v>
      </c>
      <c r="C90" s="29">
        <f t="shared" si="4"/>
        <v>149</v>
      </c>
      <c r="D90" s="33">
        <v>135</v>
      </c>
      <c r="E90" s="33">
        <v>14</v>
      </c>
      <c r="F90" s="33">
        <v>0</v>
      </c>
      <c r="G90" s="29">
        <f t="shared" si="5"/>
        <v>434</v>
      </c>
      <c r="H90" s="33">
        <v>342</v>
      </c>
      <c r="I90" s="33">
        <v>60</v>
      </c>
      <c r="J90" s="33">
        <v>32</v>
      </c>
      <c r="K90" s="33">
        <v>0</v>
      </c>
      <c r="L90" s="59">
        <v>38</v>
      </c>
      <c r="M90" s="57"/>
      <c r="N90" s="57"/>
    </row>
    <row r="91" spans="1:14" ht="13.5" customHeight="1">
      <c r="A91" s="10" t="s">
        <v>81</v>
      </c>
      <c r="B91" s="29">
        <f t="shared" si="3"/>
        <v>580</v>
      </c>
      <c r="C91" s="29">
        <f t="shared" si="4"/>
        <v>150</v>
      </c>
      <c r="D91" s="33">
        <v>133</v>
      </c>
      <c r="E91" s="33">
        <v>14</v>
      </c>
      <c r="F91" s="33">
        <v>3</v>
      </c>
      <c r="G91" s="29">
        <f t="shared" si="5"/>
        <v>396</v>
      </c>
      <c r="H91" s="33">
        <v>316</v>
      </c>
      <c r="I91" s="33">
        <v>56</v>
      </c>
      <c r="J91" s="33">
        <v>24</v>
      </c>
      <c r="K91" s="33">
        <v>0</v>
      </c>
      <c r="L91" s="59">
        <v>34</v>
      </c>
      <c r="M91" s="57"/>
      <c r="N91" s="57"/>
    </row>
    <row r="92" spans="1:14" ht="13.5" customHeight="1">
      <c r="A92" s="10" t="s">
        <v>82</v>
      </c>
      <c r="B92" s="29">
        <f t="shared" si="3"/>
        <v>495</v>
      </c>
      <c r="C92" s="29">
        <f t="shared" si="4"/>
        <v>95</v>
      </c>
      <c r="D92" s="33">
        <v>86</v>
      </c>
      <c r="E92" s="33">
        <v>7</v>
      </c>
      <c r="F92" s="33">
        <v>2</v>
      </c>
      <c r="G92" s="29">
        <f t="shared" si="5"/>
        <v>376</v>
      </c>
      <c r="H92" s="33">
        <v>300</v>
      </c>
      <c r="I92" s="33">
        <v>61</v>
      </c>
      <c r="J92" s="33">
        <v>15</v>
      </c>
      <c r="K92" s="33">
        <v>1</v>
      </c>
      <c r="L92" s="59">
        <v>23</v>
      </c>
      <c r="M92" s="57"/>
      <c r="N92" s="57"/>
    </row>
    <row r="93" spans="1:14" ht="13.5" customHeight="1">
      <c r="A93" s="10" t="s">
        <v>83</v>
      </c>
      <c r="B93" s="29">
        <f t="shared" si="3"/>
        <v>517</v>
      </c>
      <c r="C93" s="29">
        <f t="shared" si="4"/>
        <v>132</v>
      </c>
      <c r="D93" s="33">
        <v>111</v>
      </c>
      <c r="E93" s="33">
        <v>19</v>
      </c>
      <c r="F93" s="33">
        <v>2</v>
      </c>
      <c r="G93" s="29">
        <f t="shared" si="5"/>
        <v>354</v>
      </c>
      <c r="H93" s="33">
        <v>286</v>
      </c>
      <c r="I93" s="33">
        <v>39</v>
      </c>
      <c r="J93" s="33">
        <v>29</v>
      </c>
      <c r="K93" s="33">
        <v>0</v>
      </c>
      <c r="L93" s="59">
        <v>31</v>
      </c>
      <c r="M93" s="57"/>
      <c r="N93" s="57"/>
    </row>
    <row r="94" spans="1:14" ht="13.5" customHeight="1">
      <c r="A94" s="10" t="s">
        <v>84</v>
      </c>
      <c r="B94" s="29">
        <f t="shared" si="3"/>
        <v>493</v>
      </c>
      <c r="C94" s="29">
        <f t="shared" si="4"/>
        <v>129</v>
      </c>
      <c r="D94" s="33">
        <v>110</v>
      </c>
      <c r="E94" s="33">
        <v>14</v>
      </c>
      <c r="F94" s="33">
        <v>5</v>
      </c>
      <c r="G94" s="29">
        <f t="shared" si="5"/>
        <v>330</v>
      </c>
      <c r="H94" s="33">
        <v>278</v>
      </c>
      <c r="I94" s="33">
        <v>33</v>
      </c>
      <c r="J94" s="33">
        <v>19</v>
      </c>
      <c r="K94" s="33">
        <v>0</v>
      </c>
      <c r="L94" s="59">
        <v>34</v>
      </c>
      <c r="M94" s="57"/>
      <c r="N94" s="57"/>
    </row>
    <row r="95" spans="1:14" ht="13.5" customHeight="1">
      <c r="A95" s="10" t="s">
        <v>85</v>
      </c>
      <c r="B95" s="29">
        <f t="shared" si="3"/>
        <v>522</v>
      </c>
      <c r="C95" s="29">
        <f t="shared" si="4"/>
        <v>118</v>
      </c>
      <c r="D95" s="33">
        <v>97</v>
      </c>
      <c r="E95" s="33">
        <v>19</v>
      </c>
      <c r="F95" s="33">
        <v>2</v>
      </c>
      <c r="G95" s="29">
        <f t="shared" si="5"/>
        <v>368</v>
      </c>
      <c r="H95" s="33">
        <v>310</v>
      </c>
      <c r="I95" s="33">
        <v>41</v>
      </c>
      <c r="J95" s="33">
        <v>17</v>
      </c>
      <c r="K95" s="33">
        <v>0</v>
      </c>
      <c r="L95" s="59">
        <v>36</v>
      </c>
      <c r="M95" s="57"/>
      <c r="N95" s="57"/>
    </row>
    <row r="96" spans="1:14" ht="13.5" customHeight="1">
      <c r="A96" s="10" t="s">
        <v>86</v>
      </c>
      <c r="B96" s="29">
        <f t="shared" si="3"/>
        <v>525</v>
      </c>
      <c r="C96" s="29">
        <f t="shared" si="4"/>
        <v>120</v>
      </c>
      <c r="D96" s="33">
        <v>104</v>
      </c>
      <c r="E96" s="33">
        <v>13</v>
      </c>
      <c r="F96" s="33">
        <v>3</v>
      </c>
      <c r="G96" s="29">
        <f t="shared" si="5"/>
        <v>372</v>
      </c>
      <c r="H96" s="33">
        <v>286</v>
      </c>
      <c r="I96" s="33">
        <v>68</v>
      </c>
      <c r="J96" s="33">
        <v>18</v>
      </c>
      <c r="K96" s="33">
        <v>0</v>
      </c>
      <c r="L96" s="59">
        <v>33</v>
      </c>
      <c r="M96" s="57"/>
      <c r="N96" s="57"/>
    </row>
    <row r="97" spans="1:14" ht="13.5" customHeight="1">
      <c r="A97" s="10" t="s">
        <v>87</v>
      </c>
      <c r="B97" s="29">
        <f t="shared" si="3"/>
        <v>856</v>
      </c>
      <c r="C97" s="29">
        <f t="shared" si="4"/>
        <v>198</v>
      </c>
      <c r="D97" s="33">
        <v>183</v>
      </c>
      <c r="E97" s="33">
        <v>14</v>
      </c>
      <c r="F97" s="33">
        <v>1</v>
      </c>
      <c r="G97" s="29">
        <f t="shared" si="5"/>
        <v>586</v>
      </c>
      <c r="H97" s="33">
        <v>470</v>
      </c>
      <c r="I97" s="33">
        <v>77</v>
      </c>
      <c r="J97" s="33">
        <v>39</v>
      </c>
      <c r="K97" s="33">
        <v>0</v>
      </c>
      <c r="L97" s="59">
        <v>72</v>
      </c>
      <c r="M97" s="57"/>
      <c r="N97" s="57"/>
    </row>
    <row r="98" spans="1:14" ht="13.5" customHeight="1">
      <c r="A98" s="10" t="s">
        <v>88</v>
      </c>
      <c r="B98" s="29">
        <f t="shared" si="3"/>
        <v>264</v>
      </c>
      <c r="C98" s="29">
        <f t="shared" si="4"/>
        <v>37</v>
      </c>
      <c r="D98" s="33">
        <v>34</v>
      </c>
      <c r="E98" s="33">
        <v>3</v>
      </c>
      <c r="F98" s="33">
        <v>0</v>
      </c>
      <c r="G98" s="29">
        <f t="shared" si="5"/>
        <v>217</v>
      </c>
      <c r="H98" s="33">
        <v>182</v>
      </c>
      <c r="I98" s="33">
        <v>23</v>
      </c>
      <c r="J98" s="33">
        <v>12</v>
      </c>
      <c r="K98" s="33">
        <v>0</v>
      </c>
      <c r="L98" s="59">
        <v>10</v>
      </c>
      <c r="M98" s="57"/>
      <c r="N98" s="57"/>
    </row>
    <row r="99" spans="1:14" ht="13.5" customHeight="1">
      <c r="A99" s="10" t="s">
        <v>138</v>
      </c>
      <c r="B99" s="29">
        <f t="shared" si="3"/>
        <v>334</v>
      </c>
      <c r="C99" s="29">
        <f t="shared" si="4"/>
        <v>52</v>
      </c>
      <c r="D99" s="33">
        <v>49</v>
      </c>
      <c r="E99" s="33">
        <v>2</v>
      </c>
      <c r="F99" s="33">
        <v>1</v>
      </c>
      <c r="G99" s="29">
        <f t="shared" si="5"/>
        <v>264</v>
      </c>
      <c r="H99" s="33">
        <v>209</v>
      </c>
      <c r="I99" s="33">
        <v>38</v>
      </c>
      <c r="J99" s="33">
        <v>17</v>
      </c>
      <c r="K99" s="33">
        <v>0</v>
      </c>
      <c r="L99" s="59">
        <v>18</v>
      </c>
      <c r="M99" s="57"/>
      <c r="N99" s="57"/>
    </row>
    <row r="100" spans="1:14" ht="13.5" customHeight="1">
      <c r="A100" s="10" t="s">
        <v>89</v>
      </c>
      <c r="B100" s="29">
        <f t="shared" si="3"/>
        <v>579</v>
      </c>
      <c r="C100" s="29">
        <f t="shared" si="4"/>
        <v>105</v>
      </c>
      <c r="D100" s="33">
        <v>91</v>
      </c>
      <c r="E100" s="33">
        <v>9</v>
      </c>
      <c r="F100" s="33">
        <v>5</v>
      </c>
      <c r="G100" s="29">
        <f t="shared" si="5"/>
        <v>439</v>
      </c>
      <c r="H100" s="33">
        <v>361</v>
      </c>
      <c r="I100" s="33">
        <v>58</v>
      </c>
      <c r="J100" s="33">
        <v>20</v>
      </c>
      <c r="K100" s="33">
        <v>0</v>
      </c>
      <c r="L100" s="59">
        <v>35</v>
      </c>
      <c r="M100" s="57"/>
      <c r="N100" s="57"/>
    </row>
    <row r="101" spans="1:14" ht="13.5" customHeight="1">
      <c r="A101" s="10" t="s">
        <v>90</v>
      </c>
      <c r="B101" s="29">
        <f t="shared" si="3"/>
        <v>424</v>
      </c>
      <c r="C101" s="29">
        <f t="shared" si="4"/>
        <v>130</v>
      </c>
      <c r="D101" s="33">
        <v>116</v>
      </c>
      <c r="E101" s="33">
        <v>13</v>
      </c>
      <c r="F101" s="33">
        <v>1</v>
      </c>
      <c r="G101" s="29">
        <f t="shared" si="5"/>
        <v>276</v>
      </c>
      <c r="H101" s="33">
        <v>229</v>
      </c>
      <c r="I101" s="33">
        <v>26</v>
      </c>
      <c r="J101" s="33">
        <v>21</v>
      </c>
      <c r="K101" s="33">
        <v>0</v>
      </c>
      <c r="L101" s="59">
        <v>18</v>
      </c>
      <c r="M101" s="57"/>
      <c r="N101" s="57"/>
    </row>
    <row r="102" spans="1:14" ht="13.5" customHeight="1">
      <c r="A102" s="10" t="s">
        <v>91</v>
      </c>
      <c r="B102" s="29">
        <f t="shared" si="3"/>
        <v>478</v>
      </c>
      <c r="C102" s="29">
        <f t="shared" si="4"/>
        <v>88</v>
      </c>
      <c r="D102" s="33">
        <v>80</v>
      </c>
      <c r="E102" s="33">
        <v>6</v>
      </c>
      <c r="F102" s="33">
        <v>2</v>
      </c>
      <c r="G102" s="29">
        <f t="shared" si="5"/>
        <v>361</v>
      </c>
      <c r="H102" s="33">
        <v>299</v>
      </c>
      <c r="I102" s="33">
        <v>46</v>
      </c>
      <c r="J102" s="33">
        <v>16</v>
      </c>
      <c r="K102" s="33">
        <v>0</v>
      </c>
      <c r="L102" s="59">
        <v>29</v>
      </c>
      <c r="M102" s="57"/>
      <c r="N102" s="57"/>
    </row>
    <row r="103" spans="1:14" ht="13.5" customHeight="1">
      <c r="A103" s="10" t="s">
        <v>92</v>
      </c>
      <c r="B103" s="29">
        <f t="shared" si="3"/>
        <v>773</v>
      </c>
      <c r="C103" s="29">
        <f t="shared" si="4"/>
        <v>206</v>
      </c>
      <c r="D103" s="33">
        <v>179</v>
      </c>
      <c r="E103" s="33">
        <v>22</v>
      </c>
      <c r="F103" s="33">
        <v>5</v>
      </c>
      <c r="G103" s="29">
        <f t="shared" si="5"/>
        <v>524</v>
      </c>
      <c r="H103" s="33">
        <v>417</v>
      </c>
      <c r="I103" s="33">
        <v>64</v>
      </c>
      <c r="J103" s="33">
        <v>43</v>
      </c>
      <c r="K103" s="33">
        <v>0</v>
      </c>
      <c r="L103" s="59">
        <v>43</v>
      </c>
      <c r="M103" s="57"/>
      <c r="N103" s="57"/>
    </row>
    <row r="104" spans="1:14" ht="13.5" customHeight="1">
      <c r="A104" s="10" t="s">
        <v>93</v>
      </c>
      <c r="B104" s="29">
        <f t="shared" si="3"/>
        <v>766</v>
      </c>
      <c r="C104" s="29">
        <f t="shared" si="4"/>
        <v>163</v>
      </c>
      <c r="D104" s="33">
        <v>145</v>
      </c>
      <c r="E104" s="33">
        <v>14</v>
      </c>
      <c r="F104" s="33">
        <v>4</v>
      </c>
      <c r="G104" s="29">
        <f t="shared" si="5"/>
        <v>551</v>
      </c>
      <c r="H104" s="33">
        <v>451</v>
      </c>
      <c r="I104" s="33">
        <v>64</v>
      </c>
      <c r="J104" s="33">
        <v>36</v>
      </c>
      <c r="K104" s="33">
        <v>0</v>
      </c>
      <c r="L104" s="59">
        <v>52</v>
      </c>
      <c r="M104" s="57"/>
      <c r="N104" s="57"/>
    </row>
    <row r="105" spans="1:14" ht="13.5" customHeight="1">
      <c r="A105" s="10" t="s">
        <v>94</v>
      </c>
      <c r="B105" s="29">
        <f t="shared" si="3"/>
        <v>856</v>
      </c>
      <c r="C105" s="29">
        <f t="shared" si="4"/>
        <v>193</v>
      </c>
      <c r="D105" s="33">
        <v>169</v>
      </c>
      <c r="E105" s="33">
        <v>22</v>
      </c>
      <c r="F105" s="33">
        <v>2</v>
      </c>
      <c r="G105" s="29">
        <f t="shared" si="5"/>
        <v>616</v>
      </c>
      <c r="H105" s="33">
        <v>525</v>
      </c>
      <c r="I105" s="33">
        <v>67</v>
      </c>
      <c r="J105" s="33">
        <v>24</v>
      </c>
      <c r="K105" s="33">
        <v>0</v>
      </c>
      <c r="L105" s="59">
        <v>47</v>
      </c>
      <c r="M105" s="57"/>
      <c r="N105" s="57"/>
    </row>
    <row r="106" spans="1:13" ht="13.5" customHeight="1">
      <c r="A106" s="11" t="s">
        <v>109</v>
      </c>
      <c r="B106" s="29">
        <f aca="true" t="shared" si="6" ref="B106:L106">SUM(B3:B105)</f>
        <v>54664</v>
      </c>
      <c r="C106" s="29">
        <f t="shared" si="6"/>
        <v>13397</v>
      </c>
      <c r="D106" s="29">
        <f t="shared" si="6"/>
        <v>12020</v>
      </c>
      <c r="E106" s="29">
        <f t="shared" si="6"/>
        <v>1183</v>
      </c>
      <c r="F106" s="29">
        <f t="shared" si="6"/>
        <v>194</v>
      </c>
      <c r="G106" s="29">
        <f t="shared" si="6"/>
        <v>38272</v>
      </c>
      <c r="H106" s="29">
        <f t="shared" si="6"/>
        <v>31455</v>
      </c>
      <c r="I106" s="29">
        <f t="shared" si="6"/>
        <v>4383</v>
      </c>
      <c r="J106" s="29">
        <f t="shared" si="6"/>
        <v>2434</v>
      </c>
      <c r="K106" s="29">
        <f t="shared" si="6"/>
        <v>19</v>
      </c>
      <c r="L106" s="36">
        <f t="shared" si="6"/>
        <v>2976</v>
      </c>
      <c r="M106" s="57"/>
    </row>
    <row r="107" ht="13.5" customHeight="1"/>
    <row r="108" ht="13.5" customHeight="1"/>
    <row r="109" ht="13.5" customHeight="1"/>
    <row r="110" spans="2:7" ht="12.75">
      <c r="B110" s="31"/>
      <c r="C110" s="31"/>
      <c r="G110" s="31"/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8"/>
  <sheetViews>
    <sheetView view="pageLayout" workbookViewId="0" topLeftCell="A1">
      <selection activeCell="K8" sqref="K8"/>
    </sheetView>
  </sheetViews>
  <sheetFormatPr defaultColWidth="9.140625" defaultRowHeight="12.75"/>
  <cols>
    <col min="1" max="1" width="18.57421875" style="0" bestFit="1" customWidth="1"/>
    <col min="2" max="3" width="5.7109375" style="31" customWidth="1"/>
    <col min="4" max="7" width="5.7109375" style="0" customWidth="1"/>
    <col min="8" max="8" width="5.7109375" style="31" customWidth="1"/>
    <col min="9" max="13" width="5.7109375" style="0" customWidth="1"/>
  </cols>
  <sheetData>
    <row r="1" spans="1:13" ht="48.75">
      <c r="A1" s="23" t="s">
        <v>159</v>
      </c>
      <c r="B1" s="6" t="s">
        <v>100</v>
      </c>
      <c r="C1" s="20" t="s">
        <v>160</v>
      </c>
      <c r="D1" s="6" t="s">
        <v>230</v>
      </c>
      <c r="E1" s="20" t="s">
        <v>160</v>
      </c>
      <c r="F1" s="20" t="s">
        <v>160</v>
      </c>
      <c r="G1" s="20" t="s">
        <v>160</v>
      </c>
      <c r="H1" s="20" t="s">
        <v>161</v>
      </c>
      <c r="I1" s="20" t="s">
        <v>161</v>
      </c>
      <c r="J1" s="20" t="s">
        <v>161</v>
      </c>
      <c r="K1" s="20" t="s">
        <v>161</v>
      </c>
      <c r="L1" s="20" t="s">
        <v>127</v>
      </c>
      <c r="M1" s="20" t="s">
        <v>101</v>
      </c>
    </row>
    <row r="2" spans="1:13" ht="12.75">
      <c r="A2" s="17" t="s">
        <v>107</v>
      </c>
      <c r="B2" s="8"/>
      <c r="C2" s="12" t="s">
        <v>0</v>
      </c>
      <c r="D2" s="22" t="s">
        <v>95</v>
      </c>
      <c r="E2" s="22" t="s">
        <v>96</v>
      </c>
      <c r="F2" s="22" t="s">
        <v>104</v>
      </c>
      <c r="G2" s="22" t="s">
        <v>139</v>
      </c>
      <c r="H2" s="19" t="s">
        <v>0</v>
      </c>
      <c r="I2" s="22" t="s">
        <v>97</v>
      </c>
      <c r="J2" s="22" t="s">
        <v>98</v>
      </c>
      <c r="K2" s="21" t="s">
        <v>145</v>
      </c>
      <c r="L2" s="21" t="s">
        <v>122</v>
      </c>
      <c r="M2" s="61"/>
    </row>
    <row r="3" spans="1:15" ht="12.75">
      <c r="A3" s="10" t="s">
        <v>1</v>
      </c>
      <c r="B3" s="29">
        <f>SUM(C3+H3+L3+M3)</f>
        <v>565</v>
      </c>
      <c r="C3" s="29">
        <f>SUM(D3+E3+F3+G3)</f>
        <v>247</v>
      </c>
      <c r="D3" s="33">
        <v>196</v>
      </c>
      <c r="E3" s="33">
        <v>24</v>
      </c>
      <c r="F3" s="33">
        <v>24</v>
      </c>
      <c r="G3" s="33">
        <v>3</v>
      </c>
      <c r="H3" s="29">
        <f>SUM(I3+J3+K3)</f>
        <v>281</v>
      </c>
      <c r="I3" s="33">
        <v>209</v>
      </c>
      <c r="J3" s="33">
        <v>66</v>
      </c>
      <c r="K3" s="33">
        <v>6</v>
      </c>
      <c r="L3" s="33">
        <v>0</v>
      </c>
      <c r="M3" s="62">
        <v>37</v>
      </c>
      <c r="O3" s="60"/>
    </row>
    <row r="4" spans="1:15" ht="12.75">
      <c r="A4" s="10" t="s">
        <v>2</v>
      </c>
      <c r="B4" s="29">
        <f aca="true" t="shared" si="0" ref="B4:B67">SUM(C4+H4+L4+M4)</f>
        <v>1106</v>
      </c>
      <c r="C4" s="29">
        <f aca="true" t="shared" si="1" ref="C4:C67">SUM(D4+E4+F4+G4)</f>
        <v>507</v>
      </c>
      <c r="D4" s="33">
        <v>428</v>
      </c>
      <c r="E4" s="33">
        <v>27</v>
      </c>
      <c r="F4" s="33">
        <v>49</v>
      </c>
      <c r="G4" s="33">
        <v>3</v>
      </c>
      <c r="H4" s="29">
        <f aca="true" t="shared" si="2" ref="H4:H67">SUM(I4+J4+K4)</f>
        <v>544</v>
      </c>
      <c r="I4" s="33">
        <v>465</v>
      </c>
      <c r="J4" s="33">
        <v>75</v>
      </c>
      <c r="K4" s="33">
        <v>4</v>
      </c>
      <c r="L4" s="33">
        <v>0</v>
      </c>
      <c r="M4" s="62">
        <v>55</v>
      </c>
      <c r="O4" s="60"/>
    </row>
    <row r="5" spans="1:15" ht="12.75">
      <c r="A5" s="10" t="s">
        <v>3</v>
      </c>
      <c r="B5" s="29">
        <f t="shared" si="0"/>
        <v>837</v>
      </c>
      <c r="C5" s="29">
        <f t="shared" si="1"/>
        <v>429</v>
      </c>
      <c r="D5" s="33">
        <v>377</v>
      </c>
      <c r="E5" s="33">
        <v>20</v>
      </c>
      <c r="F5" s="33">
        <v>27</v>
      </c>
      <c r="G5" s="33">
        <v>5</v>
      </c>
      <c r="H5" s="29">
        <f t="shared" si="2"/>
        <v>356</v>
      </c>
      <c r="I5" s="33">
        <v>310</v>
      </c>
      <c r="J5" s="33">
        <v>41</v>
      </c>
      <c r="K5" s="33">
        <v>5</v>
      </c>
      <c r="L5" s="33">
        <v>0</v>
      </c>
      <c r="M5" s="62">
        <v>52</v>
      </c>
      <c r="O5" s="60"/>
    </row>
    <row r="6" spans="1:15" ht="12.75">
      <c r="A6" s="10" t="s">
        <v>4</v>
      </c>
      <c r="B6" s="29">
        <f t="shared" si="0"/>
        <v>729</v>
      </c>
      <c r="C6" s="29">
        <f t="shared" si="1"/>
        <v>393</v>
      </c>
      <c r="D6" s="33">
        <v>326</v>
      </c>
      <c r="E6" s="33">
        <v>20</v>
      </c>
      <c r="F6" s="33">
        <v>44</v>
      </c>
      <c r="G6" s="33">
        <v>3</v>
      </c>
      <c r="H6" s="29">
        <f t="shared" si="2"/>
        <v>290</v>
      </c>
      <c r="I6" s="33">
        <v>259</v>
      </c>
      <c r="J6" s="33">
        <v>30</v>
      </c>
      <c r="K6" s="33">
        <v>1</v>
      </c>
      <c r="L6" s="33">
        <v>2</v>
      </c>
      <c r="M6" s="62">
        <v>44</v>
      </c>
      <c r="O6" s="60"/>
    </row>
    <row r="7" spans="1:15" ht="12.75">
      <c r="A7" s="10" t="s">
        <v>5</v>
      </c>
      <c r="B7" s="29">
        <f t="shared" si="0"/>
        <v>534</v>
      </c>
      <c r="C7" s="29">
        <f t="shared" si="1"/>
        <v>250</v>
      </c>
      <c r="D7" s="33">
        <v>207</v>
      </c>
      <c r="E7" s="33">
        <v>18</v>
      </c>
      <c r="F7" s="33">
        <v>21</v>
      </c>
      <c r="G7" s="33">
        <v>4</v>
      </c>
      <c r="H7" s="29">
        <f t="shared" si="2"/>
        <v>256</v>
      </c>
      <c r="I7" s="33">
        <v>218</v>
      </c>
      <c r="J7" s="33">
        <v>38</v>
      </c>
      <c r="K7" s="33">
        <v>0</v>
      </c>
      <c r="L7" s="33">
        <v>0</v>
      </c>
      <c r="M7" s="62">
        <v>28</v>
      </c>
      <c r="O7" s="60"/>
    </row>
    <row r="8" spans="1:15" ht="12.75">
      <c r="A8" s="10" t="s">
        <v>6</v>
      </c>
      <c r="B8" s="29">
        <f t="shared" si="0"/>
        <v>657</v>
      </c>
      <c r="C8" s="29">
        <f t="shared" si="1"/>
        <v>254</v>
      </c>
      <c r="D8" s="33">
        <v>208</v>
      </c>
      <c r="E8" s="33">
        <v>19</v>
      </c>
      <c r="F8" s="33">
        <v>25</v>
      </c>
      <c r="G8" s="33">
        <v>2</v>
      </c>
      <c r="H8" s="29">
        <f t="shared" si="2"/>
        <v>352</v>
      </c>
      <c r="I8" s="33">
        <v>295</v>
      </c>
      <c r="J8" s="33">
        <v>55</v>
      </c>
      <c r="K8" s="33">
        <v>2</v>
      </c>
      <c r="L8" s="33">
        <v>0</v>
      </c>
      <c r="M8" s="62">
        <v>51</v>
      </c>
      <c r="O8" s="60"/>
    </row>
    <row r="9" spans="1:15" ht="12.75">
      <c r="A9" s="10" t="s">
        <v>7</v>
      </c>
      <c r="B9" s="29">
        <f t="shared" si="0"/>
        <v>873</v>
      </c>
      <c r="C9" s="29">
        <f t="shared" si="1"/>
        <v>390</v>
      </c>
      <c r="D9" s="33">
        <v>311</v>
      </c>
      <c r="E9" s="33">
        <v>41</v>
      </c>
      <c r="F9" s="33">
        <v>30</v>
      </c>
      <c r="G9" s="33">
        <v>8</v>
      </c>
      <c r="H9" s="29">
        <f t="shared" si="2"/>
        <v>422</v>
      </c>
      <c r="I9" s="33">
        <v>350</v>
      </c>
      <c r="J9" s="33">
        <v>70</v>
      </c>
      <c r="K9" s="33">
        <v>2</v>
      </c>
      <c r="L9" s="33">
        <v>0</v>
      </c>
      <c r="M9" s="62">
        <v>61</v>
      </c>
      <c r="O9" s="60"/>
    </row>
    <row r="10" spans="1:15" ht="12.75">
      <c r="A10" s="10" t="s">
        <v>8</v>
      </c>
      <c r="B10" s="29">
        <f t="shared" si="0"/>
        <v>800</v>
      </c>
      <c r="C10" s="29">
        <f t="shared" si="1"/>
        <v>328</v>
      </c>
      <c r="D10" s="33">
        <v>254</v>
      </c>
      <c r="E10" s="33">
        <v>36</v>
      </c>
      <c r="F10" s="33">
        <v>37</v>
      </c>
      <c r="G10" s="33">
        <v>1</v>
      </c>
      <c r="H10" s="29">
        <f t="shared" si="2"/>
        <v>409</v>
      </c>
      <c r="I10" s="33">
        <v>341</v>
      </c>
      <c r="J10" s="33">
        <v>65</v>
      </c>
      <c r="K10" s="33">
        <v>3</v>
      </c>
      <c r="L10" s="33">
        <v>0</v>
      </c>
      <c r="M10" s="62">
        <v>63</v>
      </c>
      <c r="O10" s="60"/>
    </row>
    <row r="11" spans="1:15" ht="12.75">
      <c r="A11" s="10" t="s">
        <v>129</v>
      </c>
      <c r="B11" s="29">
        <f t="shared" si="0"/>
        <v>719</v>
      </c>
      <c r="C11" s="29">
        <f t="shared" si="1"/>
        <v>294</v>
      </c>
      <c r="D11" s="33">
        <v>235</v>
      </c>
      <c r="E11" s="33">
        <v>29</v>
      </c>
      <c r="F11" s="33">
        <v>26</v>
      </c>
      <c r="G11" s="33">
        <v>4</v>
      </c>
      <c r="H11" s="29">
        <f t="shared" si="2"/>
        <v>375</v>
      </c>
      <c r="I11" s="33">
        <v>303</v>
      </c>
      <c r="J11" s="33">
        <v>68</v>
      </c>
      <c r="K11" s="33">
        <v>4</v>
      </c>
      <c r="L11" s="33">
        <v>1</v>
      </c>
      <c r="M11" s="62">
        <v>49</v>
      </c>
      <c r="O11" s="60"/>
    </row>
    <row r="12" spans="1:15" ht="12.75">
      <c r="A12" s="10" t="s">
        <v>9</v>
      </c>
      <c r="B12" s="29">
        <f t="shared" si="0"/>
        <v>664</v>
      </c>
      <c r="C12" s="29">
        <f t="shared" si="1"/>
        <v>411</v>
      </c>
      <c r="D12" s="33">
        <v>344</v>
      </c>
      <c r="E12" s="33">
        <v>29</v>
      </c>
      <c r="F12" s="33">
        <v>34</v>
      </c>
      <c r="G12" s="33">
        <v>4</v>
      </c>
      <c r="H12" s="29">
        <f t="shared" si="2"/>
        <v>213</v>
      </c>
      <c r="I12" s="33">
        <v>182</v>
      </c>
      <c r="J12" s="33">
        <v>28</v>
      </c>
      <c r="K12" s="33">
        <v>3</v>
      </c>
      <c r="L12" s="33">
        <v>0</v>
      </c>
      <c r="M12" s="62">
        <v>40</v>
      </c>
      <c r="O12" s="60"/>
    </row>
    <row r="13" spans="1:15" ht="12.75">
      <c r="A13" s="10" t="s">
        <v>10</v>
      </c>
      <c r="B13" s="29">
        <f t="shared" si="0"/>
        <v>530</v>
      </c>
      <c r="C13" s="29">
        <f t="shared" si="1"/>
        <v>260</v>
      </c>
      <c r="D13" s="33">
        <v>217</v>
      </c>
      <c r="E13" s="33">
        <v>18</v>
      </c>
      <c r="F13" s="33">
        <v>21</v>
      </c>
      <c r="G13" s="33">
        <v>4</v>
      </c>
      <c r="H13" s="29">
        <f t="shared" si="2"/>
        <v>236</v>
      </c>
      <c r="I13" s="33">
        <v>192</v>
      </c>
      <c r="J13" s="33">
        <v>41</v>
      </c>
      <c r="K13" s="33">
        <v>3</v>
      </c>
      <c r="L13" s="33">
        <v>0</v>
      </c>
      <c r="M13" s="62">
        <v>34</v>
      </c>
      <c r="O13" s="60"/>
    </row>
    <row r="14" spans="1:15" ht="12.75">
      <c r="A14" s="10" t="s">
        <v>11</v>
      </c>
      <c r="B14" s="29">
        <f t="shared" si="0"/>
        <v>610</v>
      </c>
      <c r="C14" s="29">
        <f t="shared" si="1"/>
        <v>337</v>
      </c>
      <c r="D14" s="33">
        <v>296</v>
      </c>
      <c r="E14" s="33">
        <v>13</v>
      </c>
      <c r="F14" s="33">
        <v>22</v>
      </c>
      <c r="G14" s="33">
        <v>6</v>
      </c>
      <c r="H14" s="29">
        <f t="shared" si="2"/>
        <v>242</v>
      </c>
      <c r="I14" s="33">
        <v>205</v>
      </c>
      <c r="J14" s="33">
        <v>30</v>
      </c>
      <c r="K14" s="33">
        <v>7</v>
      </c>
      <c r="L14" s="33">
        <v>1</v>
      </c>
      <c r="M14" s="62">
        <v>30</v>
      </c>
      <c r="O14" s="60"/>
    </row>
    <row r="15" spans="1:15" ht="12.75">
      <c r="A15" s="10" t="s">
        <v>12</v>
      </c>
      <c r="B15" s="29">
        <f t="shared" si="0"/>
        <v>164</v>
      </c>
      <c r="C15" s="29">
        <f t="shared" si="1"/>
        <v>81</v>
      </c>
      <c r="D15" s="33">
        <v>59</v>
      </c>
      <c r="E15" s="33">
        <v>9</v>
      </c>
      <c r="F15" s="33">
        <v>12</v>
      </c>
      <c r="G15" s="33">
        <v>1</v>
      </c>
      <c r="H15" s="29">
        <f t="shared" si="2"/>
        <v>81</v>
      </c>
      <c r="I15" s="33">
        <v>63</v>
      </c>
      <c r="J15" s="33">
        <v>17</v>
      </c>
      <c r="K15" s="33">
        <v>1</v>
      </c>
      <c r="L15" s="33">
        <v>0</v>
      </c>
      <c r="M15" s="62">
        <v>2</v>
      </c>
      <c r="O15" s="60"/>
    </row>
    <row r="16" spans="1:15" ht="12.75">
      <c r="A16" s="10" t="s">
        <v>13</v>
      </c>
      <c r="B16" s="29">
        <f t="shared" si="0"/>
        <v>249</v>
      </c>
      <c r="C16" s="29">
        <f t="shared" si="1"/>
        <v>87</v>
      </c>
      <c r="D16" s="33">
        <v>71</v>
      </c>
      <c r="E16" s="33">
        <v>8</v>
      </c>
      <c r="F16" s="33">
        <v>8</v>
      </c>
      <c r="G16" s="33">
        <v>0</v>
      </c>
      <c r="H16" s="29">
        <f t="shared" si="2"/>
        <v>133</v>
      </c>
      <c r="I16" s="33">
        <v>105</v>
      </c>
      <c r="J16" s="33">
        <v>27</v>
      </c>
      <c r="K16" s="33">
        <v>1</v>
      </c>
      <c r="L16" s="33">
        <v>1</v>
      </c>
      <c r="M16" s="62">
        <v>28</v>
      </c>
      <c r="O16" s="60"/>
    </row>
    <row r="17" spans="1:15" ht="12.75">
      <c r="A17" s="10" t="s">
        <v>137</v>
      </c>
      <c r="B17" s="29">
        <f t="shared" si="0"/>
        <v>185</v>
      </c>
      <c r="C17" s="29">
        <f t="shared" si="1"/>
        <v>71</v>
      </c>
      <c r="D17" s="33">
        <v>56</v>
      </c>
      <c r="E17" s="33">
        <v>5</v>
      </c>
      <c r="F17" s="33">
        <v>9</v>
      </c>
      <c r="G17" s="33">
        <v>1</v>
      </c>
      <c r="H17" s="29">
        <f t="shared" si="2"/>
        <v>95</v>
      </c>
      <c r="I17" s="33">
        <v>74</v>
      </c>
      <c r="J17" s="33">
        <v>21</v>
      </c>
      <c r="K17" s="33">
        <v>0</v>
      </c>
      <c r="L17" s="33">
        <v>0</v>
      </c>
      <c r="M17" s="62">
        <v>19</v>
      </c>
      <c r="O17" s="60"/>
    </row>
    <row r="18" spans="1:15" ht="12.75">
      <c r="A18" s="10" t="s">
        <v>130</v>
      </c>
      <c r="B18" s="29">
        <f t="shared" si="0"/>
        <v>609</v>
      </c>
      <c r="C18" s="29">
        <f t="shared" si="1"/>
        <v>314</v>
      </c>
      <c r="D18" s="33">
        <v>264</v>
      </c>
      <c r="E18" s="33">
        <v>26</v>
      </c>
      <c r="F18" s="33">
        <v>21</v>
      </c>
      <c r="G18" s="33">
        <v>3</v>
      </c>
      <c r="H18" s="29">
        <f t="shared" si="2"/>
        <v>265</v>
      </c>
      <c r="I18" s="33">
        <v>231</v>
      </c>
      <c r="J18" s="33">
        <v>33</v>
      </c>
      <c r="K18" s="33">
        <v>1</v>
      </c>
      <c r="L18" s="33">
        <v>0</v>
      </c>
      <c r="M18" s="62">
        <v>30</v>
      </c>
      <c r="O18" s="60"/>
    </row>
    <row r="19" spans="1:15" ht="12.75">
      <c r="A19" s="10" t="s">
        <v>14</v>
      </c>
      <c r="B19" s="29">
        <f t="shared" si="0"/>
        <v>276</v>
      </c>
      <c r="C19" s="29">
        <f t="shared" si="1"/>
        <v>138</v>
      </c>
      <c r="D19" s="33">
        <v>118</v>
      </c>
      <c r="E19" s="33">
        <v>5</v>
      </c>
      <c r="F19" s="33">
        <v>14</v>
      </c>
      <c r="G19" s="33">
        <v>1</v>
      </c>
      <c r="H19" s="29">
        <f t="shared" si="2"/>
        <v>112</v>
      </c>
      <c r="I19" s="33">
        <v>98</v>
      </c>
      <c r="J19" s="33">
        <v>14</v>
      </c>
      <c r="K19" s="33">
        <v>0</v>
      </c>
      <c r="L19" s="33">
        <v>0</v>
      </c>
      <c r="M19" s="62">
        <v>26</v>
      </c>
      <c r="O19" s="60"/>
    </row>
    <row r="20" spans="1:15" ht="12.75">
      <c r="A20" s="10" t="s">
        <v>15</v>
      </c>
      <c r="B20" s="29">
        <f t="shared" si="0"/>
        <v>267</v>
      </c>
      <c r="C20" s="29">
        <f t="shared" si="1"/>
        <v>139</v>
      </c>
      <c r="D20" s="33">
        <v>122</v>
      </c>
      <c r="E20" s="33">
        <v>9</v>
      </c>
      <c r="F20" s="33">
        <v>7</v>
      </c>
      <c r="G20" s="33">
        <v>1</v>
      </c>
      <c r="H20" s="29">
        <f t="shared" si="2"/>
        <v>109</v>
      </c>
      <c r="I20" s="33">
        <v>97</v>
      </c>
      <c r="J20" s="33">
        <v>11</v>
      </c>
      <c r="K20" s="33">
        <v>1</v>
      </c>
      <c r="L20" s="33">
        <v>0</v>
      </c>
      <c r="M20" s="62">
        <v>19</v>
      </c>
      <c r="O20" s="60"/>
    </row>
    <row r="21" spans="1:15" ht="12.75">
      <c r="A21" s="10" t="s">
        <v>16</v>
      </c>
      <c r="B21" s="29">
        <f t="shared" si="0"/>
        <v>204</v>
      </c>
      <c r="C21" s="29">
        <f t="shared" si="1"/>
        <v>129</v>
      </c>
      <c r="D21" s="33">
        <v>113</v>
      </c>
      <c r="E21" s="33">
        <v>8</v>
      </c>
      <c r="F21" s="33">
        <v>5</v>
      </c>
      <c r="G21" s="33">
        <v>3</v>
      </c>
      <c r="H21" s="29">
        <f t="shared" si="2"/>
        <v>43</v>
      </c>
      <c r="I21" s="33">
        <v>34</v>
      </c>
      <c r="J21" s="33">
        <v>9</v>
      </c>
      <c r="K21" s="33">
        <v>0</v>
      </c>
      <c r="L21" s="33">
        <v>0</v>
      </c>
      <c r="M21" s="62">
        <v>32</v>
      </c>
      <c r="O21" s="60"/>
    </row>
    <row r="22" spans="1:15" ht="12.75">
      <c r="A22" s="10" t="s">
        <v>17</v>
      </c>
      <c r="B22" s="29">
        <f t="shared" si="0"/>
        <v>501</v>
      </c>
      <c r="C22" s="29">
        <f t="shared" si="1"/>
        <v>296</v>
      </c>
      <c r="D22" s="33">
        <v>260</v>
      </c>
      <c r="E22" s="33">
        <v>17</v>
      </c>
      <c r="F22" s="33">
        <v>15</v>
      </c>
      <c r="G22" s="33">
        <v>4</v>
      </c>
      <c r="H22" s="29">
        <f t="shared" si="2"/>
        <v>166</v>
      </c>
      <c r="I22" s="33">
        <v>135</v>
      </c>
      <c r="J22" s="33">
        <v>27</v>
      </c>
      <c r="K22" s="33">
        <v>4</v>
      </c>
      <c r="L22" s="33">
        <v>0</v>
      </c>
      <c r="M22" s="62">
        <v>39</v>
      </c>
      <c r="O22" s="60"/>
    </row>
    <row r="23" spans="1:15" ht="12.75">
      <c r="A23" s="10" t="s">
        <v>18</v>
      </c>
      <c r="B23" s="29">
        <f t="shared" si="0"/>
        <v>384</v>
      </c>
      <c r="C23" s="29">
        <f t="shared" si="1"/>
        <v>228</v>
      </c>
      <c r="D23" s="33">
        <v>202</v>
      </c>
      <c r="E23" s="33">
        <v>10</v>
      </c>
      <c r="F23" s="33">
        <v>16</v>
      </c>
      <c r="G23" s="33">
        <v>0</v>
      </c>
      <c r="H23" s="29">
        <f t="shared" si="2"/>
        <v>133</v>
      </c>
      <c r="I23" s="33">
        <v>116</v>
      </c>
      <c r="J23" s="33">
        <v>14</v>
      </c>
      <c r="K23" s="33">
        <v>3</v>
      </c>
      <c r="L23" s="33">
        <v>0</v>
      </c>
      <c r="M23" s="62">
        <v>23</v>
      </c>
      <c r="O23" s="60"/>
    </row>
    <row r="24" spans="1:15" ht="12.75">
      <c r="A24" s="10" t="s">
        <v>19</v>
      </c>
      <c r="B24" s="29">
        <f t="shared" si="0"/>
        <v>361</v>
      </c>
      <c r="C24" s="29">
        <f t="shared" si="1"/>
        <v>193</v>
      </c>
      <c r="D24" s="33">
        <v>160</v>
      </c>
      <c r="E24" s="33">
        <v>14</v>
      </c>
      <c r="F24" s="33">
        <v>14</v>
      </c>
      <c r="G24" s="33">
        <v>5</v>
      </c>
      <c r="H24" s="29">
        <f t="shared" si="2"/>
        <v>146</v>
      </c>
      <c r="I24" s="33">
        <v>124</v>
      </c>
      <c r="J24" s="33">
        <v>21</v>
      </c>
      <c r="K24" s="33">
        <v>1</v>
      </c>
      <c r="L24" s="33">
        <v>0</v>
      </c>
      <c r="M24" s="62">
        <v>22</v>
      </c>
      <c r="O24" s="60"/>
    </row>
    <row r="25" spans="1:15" ht="12.75">
      <c r="A25" s="10" t="s">
        <v>20</v>
      </c>
      <c r="B25" s="29">
        <f t="shared" si="0"/>
        <v>803</v>
      </c>
      <c r="C25" s="29">
        <f t="shared" si="1"/>
        <v>467</v>
      </c>
      <c r="D25" s="33">
        <v>405</v>
      </c>
      <c r="E25" s="33">
        <v>26</v>
      </c>
      <c r="F25" s="33">
        <v>32</v>
      </c>
      <c r="G25" s="33">
        <v>4</v>
      </c>
      <c r="H25" s="29">
        <f t="shared" si="2"/>
        <v>295</v>
      </c>
      <c r="I25" s="33">
        <v>255</v>
      </c>
      <c r="J25" s="33">
        <v>34</v>
      </c>
      <c r="K25" s="33">
        <v>6</v>
      </c>
      <c r="L25" s="33">
        <v>0</v>
      </c>
      <c r="M25" s="62">
        <v>41</v>
      </c>
      <c r="O25" s="60"/>
    </row>
    <row r="26" spans="1:15" ht="12.75">
      <c r="A26" s="10" t="s">
        <v>21</v>
      </c>
      <c r="B26" s="29">
        <f t="shared" si="0"/>
        <v>334</v>
      </c>
      <c r="C26" s="29">
        <f t="shared" si="1"/>
        <v>150</v>
      </c>
      <c r="D26" s="33">
        <v>128</v>
      </c>
      <c r="E26" s="33">
        <v>11</v>
      </c>
      <c r="F26" s="33">
        <v>9</v>
      </c>
      <c r="G26" s="33">
        <v>2</v>
      </c>
      <c r="H26" s="29">
        <f t="shared" si="2"/>
        <v>164</v>
      </c>
      <c r="I26" s="33">
        <v>148</v>
      </c>
      <c r="J26" s="33">
        <v>15</v>
      </c>
      <c r="K26" s="33">
        <v>1</v>
      </c>
      <c r="L26" s="33">
        <v>0</v>
      </c>
      <c r="M26" s="62">
        <v>20</v>
      </c>
      <c r="O26" s="60"/>
    </row>
    <row r="27" spans="1:15" ht="12.75">
      <c r="A27" s="10" t="s">
        <v>22</v>
      </c>
      <c r="B27" s="29">
        <f t="shared" si="0"/>
        <v>220</v>
      </c>
      <c r="C27" s="29">
        <f t="shared" si="1"/>
        <v>137</v>
      </c>
      <c r="D27" s="33">
        <v>119</v>
      </c>
      <c r="E27" s="33">
        <v>10</v>
      </c>
      <c r="F27" s="33">
        <v>6</v>
      </c>
      <c r="G27" s="33">
        <v>2</v>
      </c>
      <c r="H27" s="29">
        <f t="shared" si="2"/>
        <v>69</v>
      </c>
      <c r="I27" s="33">
        <v>57</v>
      </c>
      <c r="J27" s="33">
        <v>11</v>
      </c>
      <c r="K27" s="33">
        <v>1</v>
      </c>
      <c r="L27" s="33">
        <v>0</v>
      </c>
      <c r="M27" s="62">
        <v>14</v>
      </c>
      <c r="O27" s="60"/>
    </row>
    <row r="28" spans="1:15" ht="12.75">
      <c r="A28" s="10" t="s">
        <v>23</v>
      </c>
      <c r="B28" s="29">
        <f t="shared" si="0"/>
        <v>254</v>
      </c>
      <c r="C28" s="29">
        <f t="shared" si="1"/>
        <v>132</v>
      </c>
      <c r="D28" s="33">
        <v>114</v>
      </c>
      <c r="E28" s="33">
        <v>3</v>
      </c>
      <c r="F28" s="33">
        <v>13</v>
      </c>
      <c r="G28" s="33">
        <v>2</v>
      </c>
      <c r="H28" s="29">
        <f t="shared" si="2"/>
        <v>111</v>
      </c>
      <c r="I28" s="33">
        <v>93</v>
      </c>
      <c r="J28" s="33">
        <v>17</v>
      </c>
      <c r="K28" s="33">
        <v>1</v>
      </c>
      <c r="L28" s="33">
        <v>0</v>
      </c>
      <c r="M28" s="62">
        <v>11</v>
      </c>
      <c r="O28" s="60"/>
    </row>
    <row r="29" spans="1:15" ht="12.75">
      <c r="A29" s="10" t="s">
        <v>24</v>
      </c>
      <c r="B29" s="29">
        <f t="shared" si="0"/>
        <v>453</v>
      </c>
      <c r="C29" s="29">
        <f t="shared" si="1"/>
        <v>244</v>
      </c>
      <c r="D29" s="33">
        <v>211</v>
      </c>
      <c r="E29" s="33">
        <v>16</v>
      </c>
      <c r="F29" s="33">
        <v>14</v>
      </c>
      <c r="G29" s="33">
        <v>3</v>
      </c>
      <c r="H29" s="29">
        <f t="shared" si="2"/>
        <v>188</v>
      </c>
      <c r="I29" s="33">
        <v>165</v>
      </c>
      <c r="J29" s="33">
        <v>21</v>
      </c>
      <c r="K29" s="33">
        <v>2</v>
      </c>
      <c r="L29" s="33">
        <v>0</v>
      </c>
      <c r="M29" s="62">
        <v>21</v>
      </c>
      <c r="O29" s="60"/>
    </row>
    <row r="30" spans="1:15" ht="12.75">
      <c r="A30" s="10" t="s">
        <v>25</v>
      </c>
      <c r="B30" s="29">
        <f t="shared" si="0"/>
        <v>339</v>
      </c>
      <c r="C30" s="29">
        <f t="shared" si="1"/>
        <v>231</v>
      </c>
      <c r="D30" s="33">
        <v>204</v>
      </c>
      <c r="E30" s="33">
        <v>11</v>
      </c>
      <c r="F30" s="33">
        <v>11</v>
      </c>
      <c r="G30" s="33">
        <v>5</v>
      </c>
      <c r="H30" s="29">
        <f t="shared" si="2"/>
        <v>80</v>
      </c>
      <c r="I30" s="33">
        <v>68</v>
      </c>
      <c r="J30" s="33">
        <v>9</v>
      </c>
      <c r="K30" s="33">
        <v>3</v>
      </c>
      <c r="L30" s="33">
        <v>1</v>
      </c>
      <c r="M30" s="62">
        <v>27</v>
      </c>
      <c r="O30" s="60"/>
    </row>
    <row r="31" spans="1:15" ht="12.75">
      <c r="A31" s="10" t="s">
        <v>26</v>
      </c>
      <c r="B31" s="29">
        <f t="shared" si="0"/>
        <v>314</v>
      </c>
      <c r="C31" s="29">
        <f t="shared" si="1"/>
        <v>168</v>
      </c>
      <c r="D31" s="33">
        <v>139</v>
      </c>
      <c r="E31" s="33">
        <v>14</v>
      </c>
      <c r="F31" s="33">
        <v>15</v>
      </c>
      <c r="G31" s="33">
        <v>0</v>
      </c>
      <c r="H31" s="29">
        <f t="shared" si="2"/>
        <v>128</v>
      </c>
      <c r="I31" s="33">
        <v>106</v>
      </c>
      <c r="J31" s="33">
        <v>21</v>
      </c>
      <c r="K31" s="33">
        <v>1</v>
      </c>
      <c r="L31" s="33">
        <v>0</v>
      </c>
      <c r="M31" s="62">
        <v>18</v>
      </c>
      <c r="O31" s="60"/>
    </row>
    <row r="32" spans="1:15" ht="12.75">
      <c r="A32" s="10" t="s">
        <v>27</v>
      </c>
      <c r="B32" s="29">
        <f t="shared" si="0"/>
        <v>268</v>
      </c>
      <c r="C32" s="29">
        <f t="shared" si="1"/>
        <v>140</v>
      </c>
      <c r="D32" s="33">
        <v>118</v>
      </c>
      <c r="E32" s="33">
        <v>12</v>
      </c>
      <c r="F32" s="33">
        <v>9</v>
      </c>
      <c r="G32" s="33">
        <v>1</v>
      </c>
      <c r="H32" s="29">
        <f t="shared" si="2"/>
        <v>97</v>
      </c>
      <c r="I32" s="33">
        <v>86</v>
      </c>
      <c r="J32" s="33">
        <v>9</v>
      </c>
      <c r="K32" s="33">
        <v>2</v>
      </c>
      <c r="L32" s="33">
        <v>0</v>
      </c>
      <c r="M32" s="62">
        <v>31</v>
      </c>
      <c r="O32" s="60"/>
    </row>
    <row r="33" spans="1:15" ht="12.75">
      <c r="A33" s="10" t="s">
        <v>28</v>
      </c>
      <c r="B33" s="29">
        <f t="shared" si="0"/>
        <v>735</v>
      </c>
      <c r="C33" s="29">
        <f t="shared" si="1"/>
        <v>307</v>
      </c>
      <c r="D33" s="33">
        <v>236</v>
      </c>
      <c r="E33" s="33">
        <v>34</v>
      </c>
      <c r="F33" s="33">
        <v>34</v>
      </c>
      <c r="G33" s="33">
        <v>3</v>
      </c>
      <c r="H33" s="29">
        <f t="shared" si="2"/>
        <v>389</v>
      </c>
      <c r="I33" s="33">
        <v>340</v>
      </c>
      <c r="J33" s="33">
        <v>45</v>
      </c>
      <c r="K33" s="33">
        <v>4</v>
      </c>
      <c r="L33" s="33">
        <v>1</v>
      </c>
      <c r="M33" s="62">
        <v>38</v>
      </c>
      <c r="O33" s="60"/>
    </row>
    <row r="34" spans="1:15" ht="12.75">
      <c r="A34" s="10" t="s">
        <v>29</v>
      </c>
      <c r="B34" s="29">
        <f t="shared" si="0"/>
        <v>645</v>
      </c>
      <c r="C34" s="29">
        <f t="shared" si="1"/>
        <v>351</v>
      </c>
      <c r="D34" s="33">
        <v>306</v>
      </c>
      <c r="E34" s="33">
        <v>18</v>
      </c>
      <c r="F34" s="33">
        <v>24</v>
      </c>
      <c r="G34" s="33">
        <v>3</v>
      </c>
      <c r="H34" s="29">
        <f t="shared" si="2"/>
        <v>263</v>
      </c>
      <c r="I34" s="33">
        <v>237</v>
      </c>
      <c r="J34" s="33">
        <v>23</v>
      </c>
      <c r="K34" s="33">
        <v>3</v>
      </c>
      <c r="L34" s="33">
        <v>0</v>
      </c>
      <c r="M34" s="62">
        <v>31</v>
      </c>
      <c r="O34" s="60"/>
    </row>
    <row r="35" spans="1:15" ht="12.75">
      <c r="A35" s="10" t="s">
        <v>136</v>
      </c>
      <c r="B35" s="29">
        <f t="shared" si="0"/>
        <v>209</v>
      </c>
      <c r="C35" s="29">
        <f t="shared" si="1"/>
        <v>110</v>
      </c>
      <c r="D35" s="33">
        <v>91</v>
      </c>
      <c r="E35" s="33">
        <v>2</v>
      </c>
      <c r="F35" s="33">
        <v>17</v>
      </c>
      <c r="G35" s="33">
        <v>0</v>
      </c>
      <c r="H35" s="29">
        <f t="shared" si="2"/>
        <v>88</v>
      </c>
      <c r="I35" s="33">
        <v>82</v>
      </c>
      <c r="J35" s="33">
        <v>5</v>
      </c>
      <c r="K35" s="33">
        <v>1</v>
      </c>
      <c r="L35" s="33">
        <v>0</v>
      </c>
      <c r="M35" s="62">
        <v>11</v>
      </c>
      <c r="O35" s="60"/>
    </row>
    <row r="36" spans="1:15" ht="12.75">
      <c r="A36" s="10" t="s">
        <v>30</v>
      </c>
      <c r="B36" s="29">
        <f t="shared" si="0"/>
        <v>781</v>
      </c>
      <c r="C36" s="29">
        <f t="shared" si="1"/>
        <v>399</v>
      </c>
      <c r="D36" s="33">
        <v>334</v>
      </c>
      <c r="E36" s="33">
        <v>21</v>
      </c>
      <c r="F36" s="33">
        <v>38</v>
      </c>
      <c r="G36" s="33">
        <v>6</v>
      </c>
      <c r="H36" s="29">
        <f t="shared" si="2"/>
        <v>327</v>
      </c>
      <c r="I36" s="33">
        <v>301</v>
      </c>
      <c r="J36" s="33">
        <v>26</v>
      </c>
      <c r="K36" s="33">
        <v>0</v>
      </c>
      <c r="L36" s="33">
        <v>1</v>
      </c>
      <c r="M36" s="62">
        <v>54</v>
      </c>
      <c r="O36" s="60"/>
    </row>
    <row r="37" spans="1:15" ht="12.75">
      <c r="A37" s="10" t="s">
        <v>31</v>
      </c>
      <c r="B37" s="29">
        <f t="shared" si="0"/>
        <v>435</v>
      </c>
      <c r="C37" s="29">
        <f t="shared" si="1"/>
        <v>233</v>
      </c>
      <c r="D37" s="33">
        <v>181</v>
      </c>
      <c r="E37" s="33">
        <v>29</v>
      </c>
      <c r="F37" s="33">
        <v>20</v>
      </c>
      <c r="G37" s="33">
        <v>3</v>
      </c>
      <c r="H37" s="29">
        <f t="shared" si="2"/>
        <v>167</v>
      </c>
      <c r="I37" s="33">
        <v>138</v>
      </c>
      <c r="J37" s="33">
        <v>28</v>
      </c>
      <c r="K37" s="33">
        <v>1</v>
      </c>
      <c r="L37" s="33">
        <v>0</v>
      </c>
      <c r="M37" s="62">
        <v>35</v>
      </c>
      <c r="O37" s="60"/>
    </row>
    <row r="38" spans="1:15" ht="12.75">
      <c r="A38" s="10" t="s">
        <v>32</v>
      </c>
      <c r="B38" s="29">
        <f t="shared" si="0"/>
        <v>460</v>
      </c>
      <c r="C38" s="29">
        <f t="shared" si="1"/>
        <v>250</v>
      </c>
      <c r="D38" s="33">
        <v>216</v>
      </c>
      <c r="E38" s="33">
        <v>14</v>
      </c>
      <c r="F38" s="33">
        <v>19</v>
      </c>
      <c r="G38" s="33">
        <v>1</v>
      </c>
      <c r="H38" s="29">
        <f t="shared" si="2"/>
        <v>190</v>
      </c>
      <c r="I38" s="33">
        <v>159</v>
      </c>
      <c r="J38" s="33">
        <v>31</v>
      </c>
      <c r="K38" s="33">
        <v>0</v>
      </c>
      <c r="L38" s="33">
        <v>0</v>
      </c>
      <c r="M38" s="62">
        <v>20</v>
      </c>
      <c r="O38" s="60"/>
    </row>
    <row r="39" spans="1:15" ht="12.75">
      <c r="A39" s="10" t="s">
        <v>33</v>
      </c>
      <c r="B39" s="29">
        <f t="shared" si="0"/>
        <v>827</v>
      </c>
      <c r="C39" s="29">
        <f t="shared" si="1"/>
        <v>443</v>
      </c>
      <c r="D39" s="33">
        <v>399</v>
      </c>
      <c r="E39" s="33">
        <v>19</v>
      </c>
      <c r="F39" s="33">
        <v>24</v>
      </c>
      <c r="G39" s="33">
        <v>1</v>
      </c>
      <c r="H39" s="29">
        <f t="shared" si="2"/>
        <v>338</v>
      </c>
      <c r="I39" s="33">
        <v>296</v>
      </c>
      <c r="J39" s="33">
        <v>40</v>
      </c>
      <c r="K39" s="33">
        <v>2</v>
      </c>
      <c r="L39" s="33">
        <v>1</v>
      </c>
      <c r="M39" s="62">
        <v>45</v>
      </c>
      <c r="O39" s="60"/>
    </row>
    <row r="40" spans="1:15" ht="12.75">
      <c r="A40" s="10" t="s">
        <v>34</v>
      </c>
      <c r="B40" s="29">
        <f t="shared" si="0"/>
        <v>274</v>
      </c>
      <c r="C40" s="29">
        <f t="shared" si="1"/>
        <v>131</v>
      </c>
      <c r="D40" s="33">
        <v>113</v>
      </c>
      <c r="E40" s="33">
        <v>8</v>
      </c>
      <c r="F40" s="33">
        <v>10</v>
      </c>
      <c r="G40" s="33">
        <v>0</v>
      </c>
      <c r="H40" s="29">
        <f t="shared" si="2"/>
        <v>128</v>
      </c>
      <c r="I40" s="33">
        <v>101</v>
      </c>
      <c r="J40" s="33">
        <v>22</v>
      </c>
      <c r="K40" s="33">
        <v>5</v>
      </c>
      <c r="L40" s="33">
        <v>0</v>
      </c>
      <c r="M40" s="62">
        <v>15</v>
      </c>
      <c r="O40" s="60"/>
    </row>
    <row r="41" spans="1:15" ht="12.75">
      <c r="A41" s="10" t="s">
        <v>131</v>
      </c>
      <c r="B41" s="29">
        <f t="shared" si="0"/>
        <v>135</v>
      </c>
      <c r="C41" s="29">
        <f t="shared" si="1"/>
        <v>59</v>
      </c>
      <c r="D41" s="33">
        <v>47</v>
      </c>
      <c r="E41" s="33">
        <v>6</v>
      </c>
      <c r="F41" s="33">
        <v>6</v>
      </c>
      <c r="G41" s="33">
        <v>0</v>
      </c>
      <c r="H41" s="29">
        <f t="shared" si="2"/>
        <v>66</v>
      </c>
      <c r="I41" s="33">
        <v>48</v>
      </c>
      <c r="J41" s="33">
        <v>18</v>
      </c>
      <c r="K41" s="33">
        <v>0</v>
      </c>
      <c r="L41" s="33">
        <v>0</v>
      </c>
      <c r="M41" s="62">
        <v>10</v>
      </c>
      <c r="O41" s="60"/>
    </row>
    <row r="42" spans="1:15" ht="12.75">
      <c r="A42" s="10" t="s">
        <v>35</v>
      </c>
      <c r="B42" s="29">
        <f t="shared" si="0"/>
        <v>534</v>
      </c>
      <c r="C42" s="29">
        <f t="shared" si="1"/>
        <v>288</v>
      </c>
      <c r="D42" s="33">
        <v>226</v>
      </c>
      <c r="E42" s="33">
        <v>30</v>
      </c>
      <c r="F42" s="33">
        <v>27</v>
      </c>
      <c r="G42" s="33">
        <v>5</v>
      </c>
      <c r="H42" s="29">
        <f t="shared" si="2"/>
        <v>198</v>
      </c>
      <c r="I42" s="33">
        <v>172</v>
      </c>
      <c r="J42" s="33">
        <v>21</v>
      </c>
      <c r="K42" s="33">
        <v>5</v>
      </c>
      <c r="L42" s="33">
        <v>0</v>
      </c>
      <c r="M42" s="62">
        <v>48</v>
      </c>
      <c r="O42" s="60"/>
    </row>
    <row r="43" spans="1:15" ht="12.75">
      <c r="A43" s="10" t="s">
        <v>36</v>
      </c>
      <c r="B43" s="29">
        <f t="shared" si="0"/>
        <v>445</v>
      </c>
      <c r="C43" s="29">
        <f t="shared" si="1"/>
        <v>203</v>
      </c>
      <c r="D43" s="33">
        <v>163</v>
      </c>
      <c r="E43" s="33">
        <v>20</v>
      </c>
      <c r="F43" s="33">
        <v>20</v>
      </c>
      <c r="G43" s="33">
        <v>0</v>
      </c>
      <c r="H43" s="29">
        <f t="shared" si="2"/>
        <v>205</v>
      </c>
      <c r="I43" s="33">
        <v>179</v>
      </c>
      <c r="J43" s="33">
        <v>25</v>
      </c>
      <c r="K43" s="33">
        <v>1</v>
      </c>
      <c r="L43" s="33">
        <v>0</v>
      </c>
      <c r="M43" s="62">
        <v>37</v>
      </c>
      <c r="O43" s="60"/>
    </row>
    <row r="44" spans="1:15" ht="12.75">
      <c r="A44" s="10" t="s">
        <v>37</v>
      </c>
      <c r="B44" s="29">
        <f t="shared" si="0"/>
        <v>367</v>
      </c>
      <c r="C44" s="29">
        <f t="shared" si="1"/>
        <v>208</v>
      </c>
      <c r="D44" s="33">
        <v>176</v>
      </c>
      <c r="E44" s="33">
        <v>15</v>
      </c>
      <c r="F44" s="33">
        <v>16</v>
      </c>
      <c r="G44" s="33">
        <v>1</v>
      </c>
      <c r="H44" s="29">
        <f t="shared" si="2"/>
        <v>137</v>
      </c>
      <c r="I44" s="33">
        <v>121</v>
      </c>
      <c r="J44" s="33">
        <v>15</v>
      </c>
      <c r="K44" s="33">
        <v>1</v>
      </c>
      <c r="L44" s="33">
        <v>0</v>
      </c>
      <c r="M44" s="62">
        <v>22</v>
      </c>
      <c r="O44" s="60"/>
    </row>
    <row r="45" spans="1:15" ht="12.75">
      <c r="A45" s="10" t="s">
        <v>38</v>
      </c>
      <c r="B45" s="29">
        <f t="shared" si="0"/>
        <v>29</v>
      </c>
      <c r="C45" s="29">
        <f t="shared" si="1"/>
        <v>14</v>
      </c>
      <c r="D45" s="33">
        <v>13</v>
      </c>
      <c r="E45" s="33">
        <v>0</v>
      </c>
      <c r="F45" s="33">
        <v>1</v>
      </c>
      <c r="G45" s="33">
        <v>0</v>
      </c>
      <c r="H45" s="29">
        <f t="shared" si="2"/>
        <v>11</v>
      </c>
      <c r="I45" s="33">
        <v>8</v>
      </c>
      <c r="J45" s="33">
        <v>3</v>
      </c>
      <c r="K45" s="33">
        <v>0</v>
      </c>
      <c r="L45" s="33">
        <v>0</v>
      </c>
      <c r="M45" s="62">
        <v>4</v>
      </c>
      <c r="O45" s="60"/>
    </row>
    <row r="46" spans="1:15" ht="12.75">
      <c r="A46" s="10" t="s">
        <v>39</v>
      </c>
      <c r="B46" s="29">
        <f t="shared" si="0"/>
        <v>661</v>
      </c>
      <c r="C46" s="29">
        <f t="shared" si="1"/>
        <v>282</v>
      </c>
      <c r="D46" s="33">
        <v>234</v>
      </c>
      <c r="E46" s="33">
        <v>23</v>
      </c>
      <c r="F46" s="33">
        <v>20</v>
      </c>
      <c r="G46" s="33">
        <v>5</v>
      </c>
      <c r="H46" s="29">
        <f t="shared" si="2"/>
        <v>335</v>
      </c>
      <c r="I46" s="33">
        <v>291</v>
      </c>
      <c r="J46" s="33">
        <v>40</v>
      </c>
      <c r="K46" s="33">
        <v>4</v>
      </c>
      <c r="L46" s="33">
        <v>0</v>
      </c>
      <c r="M46" s="62">
        <v>44</v>
      </c>
      <c r="O46" s="60"/>
    </row>
    <row r="47" spans="1:15" ht="12.75">
      <c r="A47" s="10" t="s">
        <v>40</v>
      </c>
      <c r="B47" s="29">
        <f t="shared" si="0"/>
        <v>675</v>
      </c>
      <c r="C47" s="29">
        <f t="shared" si="1"/>
        <v>247</v>
      </c>
      <c r="D47" s="33">
        <v>207</v>
      </c>
      <c r="E47" s="33">
        <v>21</v>
      </c>
      <c r="F47" s="33">
        <v>15</v>
      </c>
      <c r="G47" s="33">
        <v>4</v>
      </c>
      <c r="H47" s="29">
        <f t="shared" si="2"/>
        <v>358</v>
      </c>
      <c r="I47" s="33">
        <v>306</v>
      </c>
      <c r="J47" s="33">
        <v>46</v>
      </c>
      <c r="K47" s="33">
        <v>6</v>
      </c>
      <c r="L47" s="33">
        <v>1</v>
      </c>
      <c r="M47" s="62">
        <v>69</v>
      </c>
      <c r="O47" s="60"/>
    </row>
    <row r="48" spans="1:15" ht="12.75">
      <c r="A48" s="10" t="s">
        <v>41</v>
      </c>
      <c r="B48" s="29">
        <f t="shared" si="0"/>
        <v>405</v>
      </c>
      <c r="C48" s="29">
        <f t="shared" si="1"/>
        <v>186</v>
      </c>
      <c r="D48" s="33">
        <v>154</v>
      </c>
      <c r="E48" s="33">
        <v>18</v>
      </c>
      <c r="F48" s="33">
        <v>12</v>
      </c>
      <c r="G48" s="33">
        <v>2</v>
      </c>
      <c r="H48" s="29">
        <f t="shared" si="2"/>
        <v>197</v>
      </c>
      <c r="I48" s="33">
        <v>172</v>
      </c>
      <c r="J48" s="33">
        <v>23</v>
      </c>
      <c r="K48" s="33">
        <v>2</v>
      </c>
      <c r="L48" s="33">
        <v>0</v>
      </c>
      <c r="M48" s="62">
        <v>22</v>
      </c>
      <c r="O48" s="60"/>
    </row>
    <row r="49" spans="1:15" ht="12.75">
      <c r="A49" s="10" t="s">
        <v>132</v>
      </c>
      <c r="B49" s="29">
        <f t="shared" si="0"/>
        <v>893</v>
      </c>
      <c r="C49" s="29">
        <f t="shared" si="1"/>
        <v>308</v>
      </c>
      <c r="D49" s="33">
        <v>247</v>
      </c>
      <c r="E49" s="33">
        <v>20</v>
      </c>
      <c r="F49" s="33">
        <v>32</v>
      </c>
      <c r="G49" s="33">
        <v>9</v>
      </c>
      <c r="H49" s="29">
        <f t="shared" si="2"/>
        <v>511</v>
      </c>
      <c r="I49" s="33">
        <v>442</v>
      </c>
      <c r="J49" s="33">
        <v>66</v>
      </c>
      <c r="K49" s="33">
        <v>3</v>
      </c>
      <c r="L49" s="33">
        <v>0</v>
      </c>
      <c r="M49" s="62">
        <v>74</v>
      </c>
      <c r="O49" s="60"/>
    </row>
    <row r="50" spans="1:15" ht="12.75">
      <c r="A50" s="10" t="s">
        <v>42</v>
      </c>
      <c r="B50" s="29">
        <f t="shared" si="0"/>
        <v>575</v>
      </c>
      <c r="C50" s="29">
        <f t="shared" si="1"/>
        <v>296</v>
      </c>
      <c r="D50" s="33">
        <v>246</v>
      </c>
      <c r="E50" s="33">
        <v>18</v>
      </c>
      <c r="F50" s="33">
        <v>27</v>
      </c>
      <c r="G50" s="33">
        <v>5</v>
      </c>
      <c r="H50" s="29">
        <f t="shared" si="2"/>
        <v>220</v>
      </c>
      <c r="I50" s="33">
        <v>182</v>
      </c>
      <c r="J50" s="33">
        <v>37</v>
      </c>
      <c r="K50" s="33">
        <v>1</v>
      </c>
      <c r="L50" s="33">
        <v>0</v>
      </c>
      <c r="M50" s="62">
        <v>59</v>
      </c>
      <c r="O50" s="60"/>
    </row>
    <row r="51" spans="1:15" ht="12.75">
      <c r="A51" s="10" t="s">
        <v>43</v>
      </c>
      <c r="B51" s="29">
        <f t="shared" si="0"/>
        <v>500</v>
      </c>
      <c r="C51" s="29">
        <f t="shared" si="1"/>
        <v>227</v>
      </c>
      <c r="D51" s="33">
        <v>193</v>
      </c>
      <c r="E51" s="33">
        <v>17</v>
      </c>
      <c r="F51" s="33">
        <v>15</v>
      </c>
      <c r="G51" s="33">
        <v>2</v>
      </c>
      <c r="H51" s="29">
        <f t="shared" si="2"/>
        <v>226</v>
      </c>
      <c r="I51" s="33">
        <v>186</v>
      </c>
      <c r="J51" s="33">
        <v>34</v>
      </c>
      <c r="K51" s="33">
        <v>6</v>
      </c>
      <c r="L51" s="33">
        <v>0</v>
      </c>
      <c r="M51" s="62">
        <v>47</v>
      </c>
      <c r="O51" s="60"/>
    </row>
    <row r="52" spans="1:15" ht="12.75">
      <c r="A52" s="10" t="s">
        <v>44</v>
      </c>
      <c r="B52" s="29">
        <f t="shared" si="0"/>
        <v>568</v>
      </c>
      <c r="C52" s="29">
        <f t="shared" si="1"/>
        <v>263</v>
      </c>
      <c r="D52" s="33">
        <v>224</v>
      </c>
      <c r="E52" s="33">
        <v>17</v>
      </c>
      <c r="F52" s="33">
        <v>20</v>
      </c>
      <c r="G52" s="33">
        <v>2</v>
      </c>
      <c r="H52" s="29">
        <f t="shared" si="2"/>
        <v>262</v>
      </c>
      <c r="I52" s="33">
        <v>213</v>
      </c>
      <c r="J52" s="33">
        <v>42</v>
      </c>
      <c r="K52" s="33">
        <v>7</v>
      </c>
      <c r="L52" s="33">
        <v>0</v>
      </c>
      <c r="M52" s="62">
        <v>43</v>
      </c>
      <c r="O52" s="60"/>
    </row>
    <row r="53" spans="1:15" ht="12.75">
      <c r="A53" s="10" t="s">
        <v>45</v>
      </c>
      <c r="B53" s="29">
        <f t="shared" si="0"/>
        <v>639</v>
      </c>
      <c r="C53" s="29">
        <f t="shared" si="1"/>
        <v>249</v>
      </c>
      <c r="D53" s="33">
        <v>198</v>
      </c>
      <c r="E53" s="33">
        <v>27</v>
      </c>
      <c r="F53" s="33">
        <v>23</v>
      </c>
      <c r="G53" s="33">
        <v>1</v>
      </c>
      <c r="H53" s="29">
        <f t="shared" si="2"/>
        <v>334</v>
      </c>
      <c r="I53" s="33">
        <v>271</v>
      </c>
      <c r="J53" s="33">
        <v>58</v>
      </c>
      <c r="K53" s="33">
        <v>5</v>
      </c>
      <c r="L53" s="33">
        <v>0</v>
      </c>
      <c r="M53" s="62">
        <v>56</v>
      </c>
      <c r="O53" s="60"/>
    </row>
    <row r="54" spans="1:15" ht="12.75">
      <c r="A54" s="10" t="s">
        <v>46</v>
      </c>
      <c r="B54" s="29">
        <f t="shared" si="0"/>
        <v>536</v>
      </c>
      <c r="C54" s="29">
        <f t="shared" si="1"/>
        <v>222</v>
      </c>
      <c r="D54" s="33">
        <v>170</v>
      </c>
      <c r="E54" s="33">
        <v>26</v>
      </c>
      <c r="F54" s="33">
        <v>24</v>
      </c>
      <c r="G54" s="33">
        <v>2</v>
      </c>
      <c r="H54" s="29">
        <f t="shared" si="2"/>
        <v>275</v>
      </c>
      <c r="I54" s="33">
        <v>227</v>
      </c>
      <c r="J54" s="33">
        <v>41</v>
      </c>
      <c r="K54" s="33">
        <v>7</v>
      </c>
      <c r="L54" s="33">
        <v>0</v>
      </c>
      <c r="M54" s="62">
        <v>39</v>
      </c>
      <c r="O54" s="60"/>
    </row>
    <row r="55" spans="1:15" ht="12.75">
      <c r="A55" s="10" t="s">
        <v>133</v>
      </c>
      <c r="B55" s="29">
        <f t="shared" si="0"/>
        <v>348</v>
      </c>
      <c r="C55" s="29">
        <f t="shared" si="1"/>
        <v>152</v>
      </c>
      <c r="D55" s="33">
        <v>121</v>
      </c>
      <c r="E55" s="33">
        <v>14</v>
      </c>
      <c r="F55" s="33">
        <v>16</v>
      </c>
      <c r="G55" s="33">
        <v>1</v>
      </c>
      <c r="H55" s="29">
        <f t="shared" si="2"/>
        <v>163</v>
      </c>
      <c r="I55" s="33">
        <v>128</v>
      </c>
      <c r="J55" s="33">
        <v>32</v>
      </c>
      <c r="K55" s="33">
        <v>3</v>
      </c>
      <c r="L55" s="33">
        <v>0</v>
      </c>
      <c r="M55" s="62">
        <v>33</v>
      </c>
      <c r="O55" s="60"/>
    </row>
    <row r="56" spans="1:15" ht="12.75">
      <c r="A56" s="10" t="s">
        <v>47</v>
      </c>
      <c r="B56" s="29">
        <f t="shared" si="0"/>
        <v>722</v>
      </c>
      <c r="C56" s="29">
        <f t="shared" si="1"/>
        <v>352</v>
      </c>
      <c r="D56" s="33">
        <v>293</v>
      </c>
      <c r="E56" s="33">
        <v>26</v>
      </c>
      <c r="F56" s="33">
        <v>29</v>
      </c>
      <c r="G56" s="33">
        <v>4</v>
      </c>
      <c r="H56" s="29">
        <f t="shared" si="2"/>
        <v>342</v>
      </c>
      <c r="I56" s="33">
        <v>287</v>
      </c>
      <c r="J56" s="33">
        <v>53</v>
      </c>
      <c r="K56" s="33">
        <v>2</v>
      </c>
      <c r="L56" s="33">
        <v>0</v>
      </c>
      <c r="M56" s="62">
        <v>28</v>
      </c>
      <c r="O56" s="60"/>
    </row>
    <row r="57" spans="1:15" ht="12.75">
      <c r="A57" s="10" t="s">
        <v>48</v>
      </c>
      <c r="B57" s="29">
        <f t="shared" si="0"/>
        <v>217</v>
      </c>
      <c r="C57" s="29">
        <f t="shared" si="1"/>
        <v>131</v>
      </c>
      <c r="D57" s="33">
        <v>109</v>
      </c>
      <c r="E57" s="33">
        <v>9</v>
      </c>
      <c r="F57" s="33">
        <v>12</v>
      </c>
      <c r="G57" s="33">
        <v>1</v>
      </c>
      <c r="H57" s="29">
        <f t="shared" si="2"/>
        <v>78</v>
      </c>
      <c r="I57" s="33">
        <v>63</v>
      </c>
      <c r="J57" s="33">
        <v>14</v>
      </c>
      <c r="K57" s="33">
        <v>1</v>
      </c>
      <c r="L57" s="33">
        <v>0</v>
      </c>
      <c r="M57" s="62">
        <v>8</v>
      </c>
      <c r="O57" s="60"/>
    </row>
    <row r="58" spans="1:15" ht="12.75">
      <c r="A58" s="10" t="s">
        <v>49</v>
      </c>
      <c r="B58" s="29">
        <f t="shared" si="0"/>
        <v>290</v>
      </c>
      <c r="C58" s="29">
        <f t="shared" si="1"/>
        <v>153</v>
      </c>
      <c r="D58" s="33">
        <v>126</v>
      </c>
      <c r="E58" s="33">
        <v>16</v>
      </c>
      <c r="F58" s="33">
        <v>6</v>
      </c>
      <c r="G58" s="33">
        <v>5</v>
      </c>
      <c r="H58" s="29">
        <f t="shared" si="2"/>
        <v>116</v>
      </c>
      <c r="I58" s="33">
        <v>102</v>
      </c>
      <c r="J58" s="33">
        <v>10</v>
      </c>
      <c r="K58" s="33">
        <v>4</v>
      </c>
      <c r="L58" s="33">
        <v>0</v>
      </c>
      <c r="M58" s="62">
        <v>21</v>
      </c>
      <c r="O58" s="60"/>
    </row>
    <row r="59" spans="1:15" ht="12.75">
      <c r="A59" s="10" t="s">
        <v>50</v>
      </c>
      <c r="B59" s="29">
        <f t="shared" si="0"/>
        <v>529</v>
      </c>
      <c r="C59" s="29">
        <f t="shared" si="1"/>
        <v>284</v>
      </c>
      <c r="D59" s="33">
        <v>240</v>
      </c>
      <c r="E59" s="33">
        <v>17</v>
      </c>
      <c r="F59" s="33">
        <v>20</v>
      </c>
      <c r="G59" s="33">
        <v>7</v>
      </c>
      <c r="H59" s="29">
        <f t="shared" si="2"/>
        <v>210</v>
      </c>
      <c r="I59" s="33">
        <v>172</v>
      </c>
      <c r="J59" s="33">
        <v>30</v>
      </c>
      <c r="K59" s="33">
        <v>8</v>
      </c>
      <c r="L59" s="33">
        <v>0</v>
      </c>
      <c r="M59" s="62">
        <v>35</v>
      </c>
      <c r="O59" s="60"/>
    </row>
    <row r="60" spans="1:15" ht="12.75">
      <c r="A60" s="10" t="s">
        <v>51</v>
      </c>
      <c r="B60" s="29">
        <f t="shared" si="0"/>
        <v>598</v>
      </c>
      <c r="C60" s="29">
        <f t="shared" si="1"/>
        <v>309</v>
      </c>
      <c r="D60" s="33">
        <v>275</v>
      </c>
      <c r="E60" s="33">
        <v>11</v>
      </c>
      <c r="F60" s="33">
        <v>20</v>
      </c>
      <c r="G60" s="33">
        <v>3</v>
      </c>
      <c r="H60" s="29">
        <f t="shared" si="2"/>
        <v>248</v>
      </c>
      <c r="I60" s="33">
        <v>222</v>
      </c>
      <c r="J60" s="33">
        <v>25</v>
      </c>
      <c r="K60" s="33">
        <v>1</v>
      </c>
      <c r="L60" s="33">
        <v>2</v>
      </c>
      <c r="M60" s="62">
        <v>39</v>
      </c>
      <c r="O60" s="60"/>
    </row>
    <row r="61" spans="1:15" ht="12.75">
      <c r="A61" s="10" t="s">
        <v>52</v>
      </c>
      <c r="B61" s="29">
        <f t="shared" si="0"/>
        <v>285</v>
      </c>
      <c r="C61" s="29">
        <f t="shared" si="1"/>
        <v>169</v>
      </c>
      <c r="D61" s="33">
        <v>145</v>
      </c>
      <c r="E61" s="33">
        <v>12</v>
      </c>
      <c r="F61" s="33">
        <v>9</v>
      </c>
      <c r="G61" s="33">
        <v>3</v>
      </c>
      <c r="H61" s="29">
        <f t="shared" si="2"/>
        <v>86</v>
      </c>
      <c r="I61" s="33">
        <v>72</v>
      </c>
      <c r="J61" s="33">
        <v>10</v>
      </c>
      <c r="K61" s="33">
        <v>4</v>
      </c>
      <c r="L61" s="33">
        <v>1</v>
      </c>
      <c r="M61" s="62">
        <v>29</v>
      </c>
      <c r="O61" s="60"/>
    </row>
    <row r="62" spans="1:15" ht="12.75">
      <c r="A62" s="10" t="s">
        <v>53</v>
      </c>
      <c r="B62" s="29">
        <f t="shared" si="0"/>
        <v>560</v>
      </c>
      <c r="C62" s="29">
        <f t="shared" si="1"/>
        <v>317</v>
      </c>
      <c r="D62" s="33">
        <v>260</v>
      </c>
      <c r="E62" s="33">
        <v>18</v>
      </c>
      <c r="F62" s="33">
        <v>26</v>
      </c>
      <c r="G62" s="33">
        <v>13</v>
      </c>
      <c r="H62" s="29">
        <f t="shared" si="2"/>
        <v>207</v>
      </c>
      <c r="I62" s="33">
        <v>170</v>
      </c>
      <c r="J62" s="33">
        <v>33</v>
      </c>
      <c r="K62" s="33">
        <v>4</v>
      </c>
      <c r="L62" s="33">
        <v>1</v>
      </c>
      <c r="M62" s="62">
        <v>35</v>
      </c>
      <c r="O62" s="60"/>
    </row>
    <row r="63" spans="1:15" ht="12.75">
      <c r="A63" s="10" t="s">
        <v>54</v>
      </c>
      <c r="B63" s="29">
        <f t="shared" si="0"/>
        <v>760</v>
      </c>
      <c r="C63" s="29">
        <f t="shared" si="1"/>
        <v>473</v>
      </c>
      <c r="D63" s="33">
        <v>402</v>
      </c>
      <c r="E63" s="33">
        <v>26</v>
      </c>
      <c r="F63" s="33">
        <v>41</v>
      </c>
      <c r="G63" s="33">
        <v>4</v>
      </c>
      <c r="H63" s="29">
        <f t="shared" si="2"/>
        <v>249</v>
      </c>
      <c r="I63" s="33">
        <v>214</v>
      </c>
      <c r="J63" s="33">
        <v>32</v>
      </c>
      <c r="K63" s="33">
        <v>3</v>
      </c>
      <c r="L63" s="33">
        <v>0</v>
      </c>
      <c r="M63" s="62">
        <v>38</v>
      </c>
      <c r="O63" s="60"/>
    </row>
    <row r="64" spans="1:15" ht="12.75">
      <c r="A64" s="10" t="s">
        <v>55</v>
      </c>
      <c r="B64" s="29">
        <f t="shared" si="0"/>
        <v>447</v>
      </c>
      <c r="C64" s="29">
        <f t="shared" si="1"/>
        <v>256</v>
      </c>
      <c r="D64" s="33">
        <v>223</v>
      </c>
      <c r="E64" s="33">
        <v>16</v>
      </c>
      <c r="F64" s="33">
        <v>13</v>
      </c>
      <c r="G64" s="33">
        <v>4</v>
      </c>
      <c r="H64" s="29">
        <f t="shared" si="2"/>
        <v>160</v>
      </c>
      <c r="I64" s="33">
        <v>138</v>
      </c>
      <c r="J64" s="33">
        <v>20</v>
      </c>
      <c r="K64" s="33">
        <v>2</v>
      </c>
      <c r="L64" s="33">
        <v>0</v>
      </c>
      <c r="M64" s="62">
        <v>31</v>
      </c>
      <c r="O64" s="60"/>
    </row>
    <row r="65" spans="1:15" ht="12.75">
      <c r="A65" s="10" t="s">
        <v>56</v>
      </c>
      <c r="B65" s="29">
        <f t="shared" si="0"/>
        <v>371</v>
      </c>
      <c r="C65" s="29">
        <f t="shared" si="1"/>
        <v>224</v>
      </c>
      <c r="D65" s="33">
        <v>184</v>
      </c>
      <c r="E65" s="33">
        <v>19</v>
      </c>
      <c r="F65" s="33">
        <v>17</v>
      </c>
      <c r="G65" s="33">
        <v>4</v>
      </c>
      <c r="H65" s="29">
        <f t="shared" si="2"/>
        <v>111</v>
      </c>
      <c r="I65" s="33">
        <v>87</v>
      </c>
      <c r="J65" s="33">
        <v>22</v>
      </c>
      <c r="K65" s="33">
        <v>2</v>
      </c>
      <c r="L65" s="33">
        <v>0</v>
      </c>
      <c r="M65" s="62">
        <v>36</v>
      </c>
      <c r="O65" s="60"/>
    </row>
    <row r="66" spans="1:15" ht="12.75">
      <c r="A66" s="10" t="s">
        <v>57</v>
      </c>
      <c r="B66" s="29">
        <f t="shared" si="0"/>
        <v>310</v>
      </c>
      <c r="C66" s="29">
        <f t="shared" si="1"/>
        <v>160</v>
      </c>
      <c r="D66" s="33">
        <v>132</v>
      </c>
      <c r="E66" s="33">
        <v>17</v>
      </c>
      <c r="F66" s="33">
        <v>9</v>
      </c>
      <c r="G66" s="33">
        <v>2</v>
      </c>
      <c r="H66" s="29">
        <f t="shared" si="2"/>
        <v>131</v>
      </c>
      <c r="I66" s="33">
        <v>102</v>
      </c>
      <c r="J66" s="33">
        <v>22</v>
      </c>
      <c r="K66" s="33">
        <v>7</v>
      </c>
      <c r="L66" s="33">
        <v>0</v>
      </c>
      <c r="M66" s="62">
        <v>19</v>
      </c>
      <c r="O66" s="60"/>
    </row>
    <row r="67" spans="1:15" ht="12.75">
      <c r="A67" s="10" t="s">
        <v>58</v>
      </c>
      <c r="B67" s="29">
        <f t="shared" si="0"/>
        <v>45</v>
      </c>
      <c r="C67" s="29">
        <f t="shared" si="1"/>
        <v>29</v>
      </c>
      <c r="D67" s="33">
        <v>23</v>
      </c>
      <c r="E67" s="33">
        <v>2</v>
      </c>
      <c r="F67" s="33">
        <v>1</v>
      </c>
      <c r="G67" s="33">
        <v>3</v>
      </c>
      <c r="H67" s="29">
        <f t="shared" si="2"/>
        <v>12</v>
      </c>
      <c r="I67" s="33">
        <v>12</v>
      </c>
      <c r="J67" s="33">
        <v>0</v>
      </c>
      <c r="K67" s="33">
        <v>0</v>
      </c>
      <c r="L67" s="33">
        <v>0</v>
      </c>
      <c r="M67" s="62">
        <v>4</v>
      </c>
      <c r="O67" s="60"/>
    </row>
    <row r="68" spans="1:15" ht="12.75">
      <c r="A68" s="10" t="s">
        <v>59</v>
      </c>
      <c r="B68" s="29">
        <f aca="true" t="shared" si="3" ref="B68:B107">SUM(C68+H68+L68+M68)</f>
        <v>785</v>
      </c>
      <c r="C68" s="29">
        <f aca="true" t="shared" si="4" ref="C68:C107">SUM(D68+E68+F68+G68)</f>
        <v>450</v>
      </c>
      <c r="D68" s="33">
        <v>390</v>
      </c>
      <c r="E68" s="33">
        <v>30</v>
      </c>
      <c r="F68" s="33">
        <v>27</v>
      </c>
      <c r="G68" s="33">
        <v>3</v>
      </c>
      <c r="H68" s="29">
        <f aca="true" t="shared" si="5" ref="H68:H107">SUM(I68+J68+K68)</f>
        <v>286</v>
      </c>
      <c r="I68" s="33">
        <v>253</v>
      </c>
      <c r="J68" s="33">
        <v>29</v>
      </c>
      <c r="K68" s="33">
        <v>4</v>
      </c>
      <c r="L68" s="33">
        <v>1</v>
      </c>
      <c r="M68" s="62">
        <v>48</v>
      </c>
      <c r="O68" s="60"/>
    </row>
    <row r="69" spans="1:15" ht="12.75">
      <c r="A69" s="10" t="s">
        <v>60</v>
      </c>
      <c r="B69" s="29">
        <f t="shared" si="3"/>
        <v>762</v>
      </c>
      <c r="C69" s="29">
        <f t="shared" si="4"/>
        <v>406</v>
      </c>
      <c r="D69" s="33">
        <v>352</v>
      </c>
      <c r="E69" s="33">
        <v>24</v>
      </c>
      <c r="F69" s="33">
        <v>26</v>
      </c>
      <c r="G69" s="33">
        <v>4</v>
      </c>
      <c r="H69" s="29">
        <f t="shared" si="5"/>
        <v>300</v>
      </c>
      <c r="I69" s="33">
        <v>264</v>
      </c>
      <c r="J69" s="33">
        <v>35</v>
      </c>
      <c r="K69" s="33">
        <v>1</v>
      </c>
      <c r="L69" s="33">
        <v>2</v>
      </c>
      <c r="M69" s="62">
        <v>54</v>
      </c>
      <c r="O69" s="60"/>
    </row>
    <row r="70" spans="1:15" ht="48.75">
      <c r="A70" s="23" t="s">
        <v>159</v>
      </c>
      <c r="B70" s="6" t="s">
        <v>100</v>
      </c>
      <c r="C70" s="20" t="s">
        <v>160</v>
      </c>
      <c r="D70" s="6" t="s">
        <v>230</v>
      </c>
      <c r="E70" s="20" t="s">
        <v>160</v>
      </c>
      <c r="F70" s="20" t="s">
        <v>160</v>
      </c>
      <c r="G70" s="20" t="s">
        <v>160</v>
      </c>
      <c r="H70" s="20" t="s">
        <v>161</v>
      </c>
      <c r="I70" s="20" t="s">
        <v>161</v>
      </c>
      <c r="J70" s="20" t="s">
        <v>161</v>
      </c>
      <c r="K70" s="20" t="s">
        <v>161</v>
      </c>
      <c r="L70" s="20" t="s">
        <v>127</v>
      </c>
      <c r="M70" s="20" t="s">
        <v>101</v>
      </c>
      <c r="O70" s="60"/>
    </row>
    <row r="71" spans="1:15" ht="12.75">
      <c r="A71" s="17" t="s">
        <v>107</v>
      </c>
      <c r="B71" s="8"/>
      <c r="C71" s="12" t="s">
        <v>0</v>
      </c>
      <c r="D71" s="22" t="s">
        <v>95</v>
      </c>
      <c r="E71" s="22" t="s">
        <v>96</v>
      </c>
      <c r="F71" s="22" t="s">
        <v>104</v>
      </c>
      <c r="G71" s="22" t="s">
        <v>139</v>
      </c>
      <c r="H71" s="19" t="s">
        <v>0</v>
      </c>
      <c r="I71" s="22" t="s">
        <v>97</v>
      </c>
      <c r="J71" s="22" t="s">
        <v>98</v>
      </c>
      <c r="K71" s="21" t="s">
        <v>145</v>
      </c>
      <c r="L71" s="21" t="s">
        <v>122</v>
      </c>
      <c r="M71" s="61"/>
      <c r="O71" s="60"/>
    </row>
    <row r="72" spans="1:15" ht="12.75">
      <c r="A72" s="10" t="s">
        <v>61</v>
      </c>
      <c r="B72" s="29">
        <f t="shared" si="3"/>
        <v>710</v>
      </c>
      <c r="C72" s="29">
        <f t="shared" si="4"/>
        <v>376</v>
      </c>
      <c r="D72" s="33">
        <v>331</v>
      </c>
      <c r="E72" s="33">
        <v>17</v>
      </c>
      <c r="F72" s="33">
        <v>26</v>
      </c>
      <c r="G72" s="33">
        <v>2</v>
      </c>
      <c r="H72" s="29">
        <f t="shared" si="5"/>
        <v>286</v>
      </c>
      <c r="I72" s="33">
        <v>242</v>
      </c>
      <c r="J72" s="33">
        <v>41</v>
      </c>
      <c r="K72" s="33">
        <v>3</v>
      </c>
      <c r="L72" s="33">
        <v>0</v>
      </c>
      <c r="M72" s="62">
        <v>48</v>
      </c>
      <c r="O72" s="60"/>
    </row>
    <row r="73" spans="1:15" ht="12.75">
      <c r="A73" s="10" t="s">
        <v>62</v>
      </c>
      <c r="B73" s="29">
        <f t="shared" si="3"/>
        <v>407</v>
      </c>
      <c r="C73" s="29">
        <f t="shared" si="4"/>
        <v>250</v>
      </c>
      <c r="D73" s="33">
        <v>219</v>
      </c>
      <c r="E73" s="33">
        <v>15</v>
      </c>
      <c r="F73" s="33">
        <v>13</v>
      </c>
      <c r="G73" s="33">
        <v>3</v>
      </c>
      <c r="H73" s="29">
        <f t="shared" si="5"/>
        <v>131</v>
      </c>
      <c r="I73" s="33">
        <v>114</v>
      </c>
      <c r="J73" s="33">
        <v>15</v>
      </c>
      <c r="K73" s="33">
        <v>2</v>
      </c>
      <c r="L73" s="33">
        <v>0</v>
      </c>
      <c r="M73" s="62">
        <v>26</v>
      </c>
      <c r="O73" s="60"/>
    </row>
    <row r="74" spans="1:15" ht="12.75">
      <c r="A74" s="10" t="s">
        <v>63</v>
      </c>
      <c r="B74" s="29">
        <f t="shared" si="3"/>
        <v>602</v>
      </c>
      <c r="C74" s="29">
        <f t="shared" si="4"/>
        <v>312</v>
      </c>
      <c r="D74" s="33">
        <v>266</v>
      </c>
      <c r="E74" s="33">
        <v>23</v>
      </c>
      <c r="F74" s="33">
        <v>20</v>
      </c>
      <c r="G74" s="33">
        <v>3</v>
      </c>
      <c r="H74" s="29">
        <f t="shared" si="5"/>
        <v>240</v>
      </c>
      <c r="I74" s="33">
        <v>189</v>
      </c>
      <c r="J74" s="33">
        <v>46</v>
      </c>
      <c r="K74" s="33">
        <v>5</v>
      </c>
      <c r="L74" s="33">
        <v>1</v>
      </c>
      <c r="M74" s="62">
        <v>49</v>
      </c>
      <c r="O74" s="60"/>
    </row>
    <row r="75" spans="1:15" ht="12.75">
      <c r="A75" s="10" t="s">
        <v>64</v>
      </c>
      <c r="B75" s="29">
        <f t="shared" si="3"/>
        <v>780</v>
      </c>
      <c r="C75" s="29">
        <f t="shared" si="4"/>
        <v>441</v>
      </c>
      <c r="D75" s="33">
        <v>380</v>
      </c>
      <c r="E75" s="33">
        <v>18</v>
      </c>
      <c r="F75" s="33">
        <v>31</v>
      </c>
      <c r="G75" s="33">
        <v>12</v>
      </c>
      <c r="H75" s="29">
        <f t="shared" si="5"/>
        <v>276</v>
      </c>
      <c r="I75" s="33">
        <v>232</v>
      </c>
      <c r="J75" s="33">
        <v>39</v>
      </c>
      <c r="K75" s="33">
        <v>5</v>
      </c>
      <c r="L75" s="33">
        <v>1</v>
      </c>
      <c r="M75" s="62">
        <v>62</v>
      </c>
      <c r="O75" s="60"/>
    </row>
    <row r="76" spans="1:15" ht="12.75">
      <c r="A76" s="10" t="s">
        <v>65</v>
      </c>
      <c r="B76" s="29">
        <f t="shared" si="3"/>
        <v>578</v>
      </c>
      <c r="C76" s="29">
        <f t="shared" si="4"/>
        <v>331</v>
      </c>
      <c r="D76" s="33">
        <v>286</v>
      </c>
      <c r="E76" s="33">
        <v>11</v>
      </c>
      <c r="F76" s="33">
        <v>31</v>
      </c>
      <c r="G76" s="33">
        <v>3</v>
      </c>
      <c r="H76" s="29">
        <f t="shared" si="5"/>
        <v>194</v>
      </c>
      <c r="I76" s="33">
        <v>156</v>
      </c>
      <c r="J76" s="33">
        <v>36</v>
      </c>
      <c r="K76" s="33">
        <v>2</v>
      </c>
      <c r="L76" s="33">
        <v>0</v>
      </c>
      <c r="M76" s="62">
        <v>53</v>
      </c>
      <c r="O76" s="60"/>
    </row>
    <row r="77" spans="1:15" ht="12.75">
      <c r="A77" s="10" t="s">
        <v>66</v>
      </c>
      <c r="B77" s="29">
        <f t="shared" si="3"/>
        <v>366</v>
      </c>
      <c r="C77" s="29">
        <f t="shared" si="4"/>
        <v>201</v>
      </c>
      <c r="D77" s="33">
        <v>172</v>
      </c>
      <c r="E77" s="33">
        <v>17</v>
      </c>
      <c r="F77" s="33">
        <v>12</v>
      </c>
      <c r="G77" s="33">
        <v>0</v>
      </c>
      <c r="H77" s="29">
        <f t="shared" si="5"/>
        <v>150</v>
      </c>
      <c r="I77" s="33">
        <v>133</v>
      </c>
      <c r="J77" s="33">
        <v>12</v>
      </c>
      <c r="K77" s="33">
        <v>5</v>
      </c>
      <c r="L77" s="33">
        <v>0</v>
      </c>
      <c r="M77" s="62">
        <v>15</v>
      </c>
      <c r="O77" s="60"/>
    </row>
    <row r="78" spans="1:15" ht="12.75">
      <c r="A78" s="10" t="s">
        <v>67</v>
      </c>
      <c r="B78" s="29">
        <f t="shared" si="3"/>
        <v>598</v>
      </c>
      <c r="C78" s="29">
        <f t="shared" si="4"/>
        <v>311</v>
      </c>
      <c r="D78" s="33">
        <v>265</v>
      </c>
      <c r="E78" s="33">
        <v>20</v>
      </c>
      <c r="F78" s="33">
        <v>21</v>
      </c>
      <c r="G78" s="33">
        <v>5</v>
      </c>
      <c r="H78" s="29">
        <f t="shared" si="5"/>
        <v>243</v>
      </c>
      <c r="I78" s="33">
        <v>207</v>
      </c>
      <c r="J78" s="33">
        <v>27</v>
      </c>
      <c r="K78" s="33">
        <v>9</v>
      </c>
      <c r="L78" s="33">
        <v>0</v>
      </c>
      <c r="M78" s="62">
        <v>44</v>
      </c>
      <c r="O78" s="60"/>
    </row>
    <row r="79" spans="1:15" ht="12.75">
      <c r="A79" s="10" t="s">
        <v>134</v>
      </c>
      <c r="B79" s="29">
        <f t="shared" si="3"/>
        <v>745</v>
      </c>
      <c r="C79" s="29">
        <f t="shared" si="4"/>
        <v>344</v>
      </c>
      <c r="D79" s="33">
        <v>294</v>
      </c>
      <c r="E79" s="33">
        <v>19</v>
      </c>
      <c r="F79" s="33">
        <v>29</v>
      </c>
      <c r="G79" s="33">
        <v>2</v>
      </c>
      <c r="H79" s="29">
        <f t="shared" si="5"/>
        <v>353</v>
      </c>
      <c r="I79" s="33">
        <v>305</v>
      </c>
      <c r="J79" s="33">
        <v>44</v>
      </c>
      <c r="K79" s="33">
        <v>4</v>
      </c>
      <c r="L79" s="33">
        <v>0</v>
      </c>
      <c r="M79" s="62">
        <v>48</v>
      </c>
      <c r="O79" s="60"/>
    </row>
    <row r="80" spans="1:15" ht="12.75">
      <c r="A80" s="10" t="s">
        <v>68</v>
      </c>
      <c r="B80" s="29">
        <f t="shared" si="3"/>
        <v>520</v>
      </c>
      <c r="C80" s="29">
        <f t="shared" si="4"/>
        <v>240</v>
      </c>
      <c r="D80" s="33">
        <v>203</v>
      </c>
      <c r="E80" s="33">
        <v>19</v>
      </c>
      <c r="F80" s="33">
        <v>17</v>
      </c>
      <c r="G80" s="33">
        <v>1</v>
      </c>
      <c r="H80" s="29">
        <f t="shared" si="5"/>
        <v>251</v>
      </c>
      <c r="I80" s="33">
        <v>224</v>
      </c>
      <c r="J80" s="33">
        <v>26</v>
      </c>
      <c r="K80" s="33">
        <v>1</v>
      </c>
      <c r="L80" s="33">
        <v>0</v>
      </c>
      <c r="M80" s="62">
        <v>29</v>
      </c>
      <c r="O80" s="60"/>
    </row>
    <row r="81" spans="1:15" ht="12.75">
      <c r="A81" s="10" t="s">
        <v>69</v>
      </c>
      <c r="B81" s="29">
        <f t="shared" si="3"/>
        <v>618</v>
      </c>
      <c r="C81" s="29">
        <f t="shared" si="4"/>
        <v>300</v>
      </c>
      <c r="D81" s="33">
        <v>259</v>
      </c>
      <c r="E81" s="33">
        <v>16</v>
      </c>
      <c r="F81" s="33">
        <v>25</v>
      </c>
      <c r="G81" s="33">
        <v>0</v>
      </c>
      <c r="H81" s="29">
        <f t="shared" si="5"/>
        <v>283</v>
      </c>
      <c r="I81" s="33">
        <v>257</v>
      </c>
      <c r="J81" s="33">
        <v>25</v>
      </c>
      <c r="K81" s="33">
        <v>1</v>
      </c>
      <c r="L81" s="33">
        <v>0</v>
      </c>
      <c r="M81" s="62">
        <v>35</v>
      </c>
      <c r="O81" s="60"/>
    </row>
    <row r="82" spans="1:15" ht="12.75">
      <c r="A82" s="10" t="s">
        <v>70</v>
      </c>
      <c r="B82" s="29">
        <f t="shared" si="3"/>
        <v>615</v>
      </c>
      <c r="C82" s="29">
        <f t="shared" si="4"/>
        <v>294</v>
      </c>
      <c r="D82" s="33">
        <v>255</v>
      </c>
      <c r="E82" s="33">
        <v>22</v>
      </c>
      <c r="F82" s="33">
        <v>15</v>
      </c>
      <c r="G82" s="33">
        <v>2</v>
      </c>
      <c r="H82" s="29">
        <f t="shared" si="5"/>
        <v>293</v>
      </c>
      <c r="I82" s="33">
        <v>244</v>
      </c>
      <c r="J82" s="33">
        <v>47</v>
      </c>
      <c r="K82" s="33">
        <v>2</v>
      </c>
      <c r="L82" s="33">
        <v>0</v>
      </c>
      <c r="M82" s="62">
        <v>28</v>
      </c>
      <c r="O82" s="60"/>
    </row>
    <row r="83" spans="1:15" ht="12.75">
      <c r="A83" s="10" t="s">
        <v>71</v>
      </c>
      <c r="B83" s="29">
        <f t="shared" si="3"/>
        <v>471</v>
      </c>
      <c r="C83" s="29">
        <f t="shared" si="4"/>
        <v>184</v>
      </c>
      <c r="D83" s="33">
        <v>151</v>
      </c>
      <c r="E83" s="33">
        <v>19</v>
      </c>
      <c r="F83" s="33">
        <v>13</v>
      </c>
      <c r="G83" s="33">
        <v>1</v>
      </c>
      <c r="H83" s="29">
        <f t="shared" si="5"/>
        <v>254</v>
      </c>
      <c r="I83" s="33">
        <v>215</v>
      </c>
      <c r="J83" s="33">
        <v>33</v>
      </c>
      <c r="K83" s="33">
        <v>6</v>
      </c>
      <c r="L83" s="33">
        <v>1</v>
      </c>
      <c r="M83" s="62">
        <v>32</v>
      </c>
      <c r="O83" s="60"/>
    </row>
    <row r="84" spans="1:15" ht="12.75">
      <c r="A84" s="10" t="s">
        <v>72</v>
      </c>
      <c r="B84" s="29">
        <f t="shared" si="3"/>
        <v>542</v>
      </c>
      <c r="C84" s="29">
        <f t="shared" si="4"/>
        <v>192</v>
      </c>
      <c r="D84" s="33">
        <v>149</v>
      </c>
      <c r="E84" s="33">
        <v>21</v>
      </c>
      <c r="F84" s="33">
        <v>20</v>
      </c>
      <c r="G84" s="33">
        <v>2</v>
      </c>
      <c r="H84" s="29">
        <f t="shared" si="5"/>
        <v>312</v>
      </c>
      <c r="I84" s="33">
        <v>265</v>
      </c>
      <c r="J84" s="33">
        <v>45</v>
      </c>
      <c r="K84" s="33">
        <v>2</v>
      </c>
      <c r="L84" s="33">
        <v>0</v>
      </c>
      <c r="M84" s="62">
        <v>38</v>
      </c>
      <c r="O84" s="60"/>
    </row>
    <row r="85" spans="1:15" ht="12.75">
      <c r="A85" s="10" t="s">
        <v>73</v>
      </c>
      <c r="B85" s="29">
        <f t="shared" si="3"/>
        <v>714</v>
      </c>
      <c r="C85" s="29">
        <f t="shared" si="4"/>
        <v>391</v>
      </c>
      <c r="D85" s="33">
        <v>327</v>
      </c>
      <c r="E85" s="33">
        <v>17</v>
      </c>
      <c r="F85" s="33">
        <v>40</v>
      </c>
      <c r="G85" s="33">
        <v>7</v>
      </c>
      <c r="H85" s="29">
        <f t="shared" si="5"/>
        <v>274</v>
      </c>
      <c r="I85" s="33">
        <v>235</v>
      </c>
      <c r="J85" s="33">
        <v>37</v>
      </c>
      <c r="K85" s="33">
        <v>2</v>
      </c>
      <c r="L85" s="33">
        <v>0</v>
      </c>
      <c r="M85" s="62">
        <v>49</v>
      </c>
      <c r="O85" s="60"/>
    </row>
    <row r="86" spans="1:15" ht="12.75">
      <c r="A86" s="10" t="s">
        <v>74</v>
      </c>
      <c r="B86" s="29">
        <f t="shared" si="3"/>
        <v>568</v>
      </c>
      <c r="C86" s="29">
        <f t="shared" si="4"/>
        <v>362</v>
      </c>
      <c r="D86" s="33">
        <v>317</v>
      </c>
      <c r="E86" s="33">
        <v>21</v>
      </c>
      <c r="F86" s="33">
        <v>18</v>
      </c>
      <c r="G86" s="33">
        <v>6</v>
      </c>
      <c r="H86" s="29">
        <f t="shared" si="5"/>
        <v>165</v>
      </c>
      <c r="I86" s="33">
        <v>147</v>
      </c>
      <c r="J86" s="33">
        <v>15</v>
      </c>
      <c r="K86" s="33">
        <v>3</v>
      </c>
      <c r="L86" s="33">
        <v>0</v>
      </c>
      <c r="M86" s="62">
        <v>41</v>
      </c>
      <c r="O86" s="60"/>
    </row>
    <row r="87" spans="1:15" ht="12.75">
      <c r="A87" s="10" t="s">
        <v>75</v>
      </c>
      <c r="B87" s="29">
        <f t="shared" si="3"/>
        <v>724</v>
      </c>
      <c r="C87" s="29">
        <f t="shared" si="4"/>
        <v>422</v>
      </c>
      <c r="D87" s="33">
        <v>355</v>
      </c>
      <c r="E87" s="33">
        <v>31</v>
      </c>
      <c r="F87" s="33">
        <v>28</v>
      </c>
      <c r="G87" s="33">
        <v>8</v>
      </c>
      <c r="H87" s="29">
        <f t="shared" si="5"/>
        <v>267</v>
      </c>
      <c r="I87" s="33">
        <v>224</v>
      </c>
      <c r="J87" s="33">
        <v>39</v>
      </c>
      <c r="K87" s="33">
        <v>4</v>
      </c>
      <c r="L87" s="33">
        <v>0</v>
      </c>
      <c r="M87" s="62">
        <v>35</v>
      </c>
      <c r="O87" s="60"/>
    </row>
    <row r="88" spans="1:15" ht="12.75">
      <c r="A88" s="10" t="s">
        <v>76</v>
      </c>
      <c r="B88" s="29">
        <f t="shared" si="3"/>
        <v>1065</v>
      </c>
      <c r="C88" s="29">
        <f t="shared" si="4"/>
        <v>680</v>
      </c>
      <c r="D88" s="33">
        <v>591</v>
      </c>
      <c r="E88" s="33">
        <v>42</v>
      </c>
      <c r="F88" s="33">
        <v>36</v>
      </c>
      <c r="G88" s="33">
        <v>11</v>
      </c>
      <c r="H88" s="29">
        <f t="shared" si="5"/>
        <v>305</v>
      </c>
      <c r="I88" s="33">
        <v>264</v>
      </c>
      <c r="J88" s="33">
        <v>38</v>
      </c>
      <c r="K88" s="33">
        <v>3</v>
      </c>
      <c r="L88" s="33">
        <v>1</v>
      </c>
      <c r="M88" s="62">
        <v>79</v>
      </c>
      <c r="O88" s="60"/>
    </row>
    <row r="89" spans="1:15" ht="12.75">
      <c r="A89" s="10" t="s">
        <v>77</v>
      </c>
      <c r="B89" s="29">
        <f t="shared" si="3"/>
        <v>720</v>
      </c>
      <c r="C89" s="29">
        <f t="shared" si="4"/>
        <v>419</v>
      </c>
      <c r="D89" s="33">
        <v>367</v>
      </c>
      <c r="E89" s="33">
        <v>21</v>
      </c>
      <c r="F89" s="33">
        <v>28</v>
      </c>
      <c r="G89" s="33">
        <v>3</v>
      </c>
      <c r="H89" s="29">
        <f t="shared" si="5"/>
        <v>259</v>
      </c>
      <c r="I89" s="33">
        <v>217</v>
      </c>
      <c r="J89" s="33">
        <v>40</v>
      </c>
      <c r="K89" s="33">
        <v>2</v>
      </c>
      <c r="L89" s="33">
        <v>1</v>
      </c>
      <c r="M89" s="62">
        <v>41</v>
      </c>
      <c r="O89" s="60"/>
    </row>
    <row r="90" spans="1:15" ht="12.75">
      <c r="A90" s="10" t="s">
        <v>78</v>
      </c>
      <c r="B90" s="29">
        <f t="shared" si="3"/>
        <v>304</v>
      </c>
      <c r="C90" s="29">
        <f t="shared" si="4"/>
        <v>146</v>
      </c>
      <c r="D90" s="33">
        <v>116</v>
      </c>
      <c r="E90" s="33">
        <v>16</v>
      </c>
      <c r="F90" s="33">
        <v>11</v>
      </c>
      <c r="G90" s="33">
        <v>3</v>
      </c>
      <c r="H90" s="29">
        <f t="shared" si="5"/>
        <v>143</v>
      </c>
      <c r="I90" s="33">
        <v>121</v>
      </c>
      <c r="J90" s="33">
        <v>16</v>
      </c>
      <c r="K90" s="33">
        <v>6</v>
      </c>
      <c r="L90" s="33">
        <v>0</v>
      </c>
      <c r="M90" s="62">
        <v>15</v>
      </c>
      <c r="O90" s="60"/>
    </row>
    <row r="91" spans="1:15" ht="12.75">
      <c r="A91" s="10" t="s">
        <v>79</v>
      </c>
      <c r="B91" s="29">
        <f t="shared" si="3"/>
        <v>768</v>
      </c>
      <c r="C91" s="29">
        <f t="shared" si="4"/>
        <v>330</v>
      </c>
      <c r="D91" s="33">
        <v>242</v>
      </c>
      <c r="E91" s="33">
        <v>36</v>
      </c>
      <c r="F91" s="33">
        <v>46</v>
      </c>
      <c r="G91" s="33">
        <v>6</v>
      </c>
      <c r="H91" s="29">
        <f t="shared" si="5"/>
        <v>398</v>
      </c>
      <c r="I91" s="33">
        <v>313</v>
      </c>
      <c r="J91" s="33">
        <v>77</v>
      </c>
      <c r="K91" s="33">
        <v>8</v>
      </c>
      <c r="L91" s="33">
        <v>0</v>
      </c>
      <c r="M91" s="62">
        <v>40</v>
      </c>
      <c r="O91" s="60"/>
    </row>
    <row r="92" spans="1:15" ht="12.75">
      <c r="A92" s="10" t="s">
        <v>80</v>
      </c>
      <c r="B92" s="29">
        <f t="shared" si="3"/>
        <v>621</v>
      </c>
      <c r="C92" s="29">
        <f t="shared" si="4"/>
        <v>304</v>
      </c>
      <c r="D92" s="33">
        <v>249</v>
      </c>
      <c r="E92" s="33">
        <v>19</v>
      </c>
      <c r="F92" s="33">
        <v>35</v>
      </c>
      <c r="G92" s="33">
        <v>1</v>
      </c>
      <c r="H92" s="29">
        <f t="shared" si="5"/>
        <v>287</v>
      </c>
      <c r="I92" s="33">
        <v>229</v>
      </c>
      <c r="J92" s="33">
        <v>50</v>
      </c>
      <c r="K92" s="33">
        <v>8</v>
      </c>
      <c r="L92" s="33">
        <v>0</v>
      </c>
      <c r="M92" s="62">
        <v>30</v>
      </c>
      <c r="O92" s="60"/>
    </row>
    <row r="93" spans="1:15" ht="12.75">
      <c r="A93" s="10" t="s">
        <v>81</v>
      </c>
      <c r="B93" s="29">
        <f t="shared" si="3"/>
        <v>580</v>
      </c>
      <c r="C93" s="29">
        <f t="shared" si="4"/>
        <v>279</v>
      </c>
      <c r="D93" s="33">
        <v>240</v>
      </c>
      <c r="E93" s="33">
        <v>17</v>
      </c>
      <c r="F93" s="33">
        <v>20</v>
      </c>
      <c r="G93" s="33">
        <v>2</v>
      </c>
      <c r="H93" s="29">
        <f t="shared" si="5"/>
        <v>265</v>
      </c>
      <c r="I93" s="33">
        <v>210</v>
      </c>
      <c r="J93" s="33">
        <v>51</v>
      </c>
      <c r="K93" s="33">
        <v>4</v>
      </c>
      <c r="L93" s="33">
        <v>0</v>
      </c>
      <c r="M93" s="62">
        <v>36</v>
      </c>
      <c r="O93" s="60"/>
    </row>
    <row r="94" spans="1:15" ht="12.75">
      <c r="A94" s="10" t="s">
        <v>82</v>
      </c>
      <c r="B94" s="29">
        <f t="shared" si="3"/>
        <v>495</v>
      </c>
      <c r="C94" s="29">
        <f t="shared" si="4"/>
        <v>222</v>
      </c>
      <c r="D94" s="33">
        <v>184</v>
      </c>
      <c r="E94" s="33">
        <v>16</v>
      </c>
      <c r="F94" s="33">
        <v>18</v>
      </c>
      <c r="G94" s="33">
        <v>4</v>
      </c>
      <c r="H94" s="29">
        <f t="shared" si="5"/>
        <v>242</v>
      </c>
      <c r="I94" s="33">
        <v>189</v>
      </c>
      <c r="J94" s="33">
        <v>50</v>
      </c>
      <c r="K94" s="33">
        <v>3</v>
      </c>
      <c r="L94" s="33">
        <v>1</v>
      </c>
      <c r="M94" s="62">
        <v>30</v>
      </c>
      <c r="O94" s="60"/>
    </row>
    <row r="95" spans="1:15" ht="12.75">
      <c r="A95" s="10" t="s">
        <v>83</v>
      </c>
      <c r="B95" s="29">
        <f t="shared" si="3"/>
        <v>517</v>
      </c>
      <c r="C95" s="29">
        <f t="shared" si="4"/>
        <v>296</v>
      </c>
      <c r="D95" s="33">
        <v>239</v>
      </c>
      <c r="E95" s="33">
        <v>26</v>
      </c>
      <c r="F95" s="33">
        <v>29</v>
      </c>
      <c r="G95" s="33">
        <v>2</v>
      </c>
      <c r="H95" s="29">
        <f t="shared" si="5"/>
        <v>192</v>
      </c>
      <c r="I95" s="33">
        <v>155</v>
      </c>
      <c r="J95" s="33">
        <v>33</v>
      </c>
      <c r="K95" s="33">
        <v>4</v>
      </c>
      <c r="L95" s="33">
        <v>0</v>
      </c>
      <c r="M95" s="62">
        <v>29</v>
      </c>
      <c r="O95" s="60"/>
    </row>
    <row r="96" spans="1:15" ht="12.75">
      <c r="A96" s="10" t="s">
        <v>84</v>
      </c>
      <c r="B96" s="29">
        <f t="shared" si="3"/>
        <v>493</v>
      </c>
      <c r="C96" s="29">
        <f t="shared" si="4"/>
        <v>236</v>
      </c>
      <c r="D96" s="33">
        <v>198</v>
      </c>
      <c r="E96" s="33">
        <v>17</v>
      </c>
      <c r="F96" s="33">
        <v>20</v>
      </c>
      <c r="G96" s="33">
        <v>1</v>
      </c>
      <c r="H96" s="29">
        <f t="shared" si="5"/>
        <v>229</v>
      </c>
      <c r="I96" s="33">
        <v>200</v>
      </c>
      <c r="J96" s="33">
        <v>26</v>
      </c>
      <c r="K96" s="33">
        <v>3</v>
      </c>
      <c r="L96" s="33">
        <v>0</v>
      </c>
      <c r="M96" s="62">
        <v>28</v>
      </c>
      <c r="O96" s="60"/>
    </row>
    <row r="97" spans="1:15" ht="12.75">
      <c r="A97" s="10" t="s">
        <v>85</v>
      </c>
      <c r="B97" s="29">
        <f t="shared" si="3"/>
        <v>522</v>
      </c>
      <c r="C97" s="29">
        <f t="shared" si="4"/>
        <v>247</v>
      </c>
      <c r="D97" s="33">
        <v>195</v>
      </c>
      <c r="E97" s="33">
        <v>29</v>
      </c>
      <c r="F97" s="33">
        <v>22</v>
      </c>
      <c r="G97" s="33">
        <v>1</v>
      </c>
      <c r="H97" s="29">
        <f t="shared" si="5"/>
        <v>246</v>
      </c>
      <c r="I97" s="33">
        <v>205</v>
      </c>
      <c r="J97" s="33">
        <v>36</v>
      </c>
      <c r="K97" s="33">
        <v>5</v>
      </c>
      <c r="L97" s="33">
        <v>0</v>
      </c>
      <c r="M97" s="62">
        <v>29</v>
      </c>
      <c r="O97" s="60"/>
    </row>
    <row r="98" spans="1:15" ht="12.75">
      <c r="A98" s="10" t="s">
        <v>86</v>
      </c>
      <c r="B98" s="29">
        <f t="shared" si="3"/>
        <v>525</v>
      </c>
      <c r="C98" s="29">
        <f t="shared" si="4"/>
        <v>217</v>
      </c>
      <c r="D98" s="33">
        <v>183</v>
      </c>
      <c r="E98" s="33">
        <v>13</v>
      </c>
      <c r="F98" s="33">
        <v>20</v>
      </c>
      <c r="G98" s="33">
        <v>1</v>
      </c>
      <c r="H98" s="29">
        <f t="shared" si="5"/>
        <v>269</v>
      </c>
      <c r="I98" s="33">
        <v>212</v>
      </c>
      <c r="J98" s="33">
        <v>55</v>
      </c>
      <c r="K98" s="33">
        <v>2</v>
      </c>
      <c r="L98" s="33">
        <v>0</v>
      </c>
      <c r="M98" s="62">
        <v>39</v>
      </c>
      <c r="O98" s="60"/>
    </row>
    <row r="99" spans="1:15" ht="12.75">
      <c r="A99" s="10" t="s">
        <v>87</v>
      </c>
      <c r="B99" s="29">
        <f t="shared" si="3"/>
        <v>856</v>
      </c>
      <c r="C99" s="29">
        <f t="shared" si="4"/>
        <v>370</v>
      </c>
      <c r="D99" s="33">
        <v>323</v>
      </c>
      <c r="E99" s="33">
        <v>22</v>
      </c>
      <c r="F99" s="33">
        <v>18</v>
      </c>
      <c r="G99" s="33">
        <v>7</v>
      </c>
      <c r="H99" s="29">
        <f t="shared" si="5"/>
        <v>427</v>
      </c>
      <c r="I99" s="33">
        <v>355</v>
      </c>
      <c r="J99" s="33">
        <v>66</v>
      </c>
      <c r="K99" s="33">
        <v>6</v>
      </c>
      <c r="L99" s="33">
        <v>0</v>
      </c>
      <c r="M99" s="62">
        <v>59</v>
      </c>
      <c r="O99" s="60"/>
    </row>
    <row r="100" spans="1:15" ht="12.75">
      <c r="A100" s="10" t="s">
        <v>88</v>
      </c>
      <c r="B100" s="29">
        <f t="shared" si="3"/>
        <v>264</v>
      </c>
      <c r="C100" s="29">
        <f t="shared" si="4"/>
        <v>169</v>
      </c>
      <c r="D100" s="33">
        <v>140</v>
      </c>
      <c r="E100" s="33">
        <v>13</v>
      </c>
      <c r="F100" s="33">
        <v>14</v>
      </c>
      <c r="G100" s="33">
        <v>2</v>
      </c>
      <c r="H100" s="29">
        <f t="shared" si="5"/>
        <v>89</v>
      </c>
      <c r="I100" s="33">
        <v>76</v>
      </c>
      <c r="J100" s="33">
        <v>12</v>
      </c>
      <c r="K100" s="33">
        <v>1</v>
      </c>
      <c r="L100" s="33">
        <v>0</v>
      </c>
      <c r="M100" s="62">
        <v>6</v>
      </c>
      <c r="O100" s="60"/>
    </row>
    <row r="101" spans="1:15" ht="12.75">
      <c r="A101" s="10" t="s">
        <v>138</v>
      </c>
      <c r="B101" s="29">
        <f t="shared" si="3"/>
        <v>334</v>
      </c>
      <c r="C101" s="29">
        <f t="shared" si="4"/>
        <v>260</v>
      </c>
      <c r="D101" s="33">
        <v>216</v>
      </c>
      <c r="E101" s="33">
        <v>23</v>
      </c>
      <c r="F101" s="33">
        <v>17</v>
      </c>
      <c r="G101" s="33">
        <v>4</v>
      </c>
      <c r="H101" s="29">
        <f t="shared" si="5"/>
        <v>66</v>
      </c>
      <c r="I101" s="33">
        <v>51</v>
      </c>
      <c r="J101" s="33">
        <v>14</v>
      </c>
      <c r="K101" s="33">
        <v>1</v>
      </c>
      <c r="L101" s="33">
        <v>0</v>
      </c>
      <c r="M101" s="62">
        <v>8</v>
      </c>
      <c r="O101" s="60"/>
    </row>
    <row r="102" spans="1:15" ht="12.75">
      <c r="A102" s="10" t="s">
        <v>89</v>
      </c>
      <c r="B102" s="29">
        <f t="shared" si="3"/>
        <v>579</v>
      </c>
      <c r="C102" s="29">
        <f t="shared" si="4"/>
        <v>209</v>
      </c>
      <c r="D102" s="33">
        <v>169</v>
      </c>
      <c r="E102" s="33">
        <v>18</v>
      </c>
      <c r="F102" s="33">
        <v>19</v>
      </c>
      <c r="G102" s="33">
        <v>3</v>
      </c>
      <c r="H102" s="29">
        <f t="shared" si="5"/>
        <v>332</v>
      </c>
      <c r="I102" s="33">
        <v>281</v>
      </c>
      <c r="J102" s="33">
        <v>50</v>
      </c>
      <c r="K102" s="33">
        <v>1</v>
      </c>
      <c r="L102" s="33">
        <v>0</v>
      </c>
      <c r="M102" s="62">
        <v>38</v>
      </c>
      <c r="O102" s="60"/>
    </row>
    <row r="103" spans="1:15" ht="12.75">
      <c r="A103" s="10" t="s">
        <v>90</v>
      </c>
      <c r="B103" s="29">
        <f t="shared" si="3"/>
        <v>424</v>
      </c>
      <c r="C103" s="29">
        <f t="shared" si="4"/>
        <v>207</v>
      </c>
      <c r="D103" s="33">
        <v>183</v>
      </c>
      <c r="E103" s="33">
        <v>8</v>
      </c>
      <c r="F103" s="33">
        <v>15</v>
      </c>
      <c r="G103" s="33">
        <v>1</v>
      </c>
      <c r="H103" s="29">
        <f t="shared" si="5"/>
        <v>194</v>
      </c>
      <c r="I103" s="33">
        <v>166</v>
      </c>
      <c r="J103" s="33">
        <v>24</v>
      </c>
      <c r="K103" s="33">
        <v>4</v>
      </c>
      <c r="L103" s="33">
        <v>0</v>
      </c>
      <c r="M103" s="62">
        <v>23</v>
      </c>
      <c r="O103" s="60"/>
    </row>
    <row r="104" spans="1:15" ht="12.75">
      <c r="A104" s="10" t="s">
        <v>91</v>
      </c>
      <c r="B104" s="29">
        <f t="shared" si="3"/>
        <v>478</v>
      </c>
      <c r="C104" s="29">
        <f t="shared" si="4"/>
        <v>184</v>
      </c>
      <c r="D104" s="33">
        <v>152</v>
      </c>
      <c r="E104" s="33">
        <v>21</v>
      </c>
      <c r="F104" s="33">
        <v>10</v>
      </c>
      <c r="G104" s="33">
        <v>1</v>
      </c>
      <c r="H104" s="29">
        <f t="shared" si="5"/>
        <v>259</v>
      </c>
      <c r="I104" s="33">
        <v>221</v>
      </c>
      <c r="J104" s="33">
        <v>37</v>
      </c>
      <c r="K104" s="33">
        <v>1</v>
      </c>
      <c r="L104" s="33">
        <v>0</v>
      </c>
      <c r="M104" s="62">
        <v>35</v>
      </c>
      <c r="O104" s="60"/>
    </row>
    <row r="105" spans="1:15" ht="12.75">
      <c r="A105" s="10" t="s">
        <v>92</v>
      </c>
      <c r="B105" s="29">
        <f t="shared" si="3"/>
        <v>773</v>
      </c>
      <c r="C105" s="29">
        <f t="shared" si="4"/>
        <v>439</v>
      </c>
      <c r="D105" s="33">
        <v>366</v>
      </c>
      <c r="E105" s="33">
        <v>27</v>
      </c>
      <c r="F105" s="33">
        <v>40</v>
      </c>
      <c r="G105" s="33">
        <v>6</v>
      </c>
      <c r="H105" s="29">
        <f t="shared" si="5"/>
        <v>297</v>
      </c>
      <c r="I105" s="33">
        <v>248</v>
      </c>
      <c r="J105" s="33">
        <v>44</v>
      </c>
      <c r="K105" s="33">
        <v>5</v>
      </c>
      <c r="L105" s="33">
        <v>0</v>
      </c>
      <c r="M105" s="62">
        <v>37</v>
      </c>
      <c r="O105" s="60"/>
    </row>
    <row r="106" spans="1:13" ht="12.75">
      <c r="A106" s="10" t="s">
        <v>93</v>
      </c>
      <c r="B106" s="29">
        <f t="shared" si="3"/>
        <v>766</v>
      </c>
      <c r="C106" s="29">
        <f t="shared" si="4"/>
        <v>375</v>
      </c>
      <c r="D106" s="33">
        <v>319</v>
      </c>
      <c r="E106" s="33">
        <v>17</v>
      </c>
      <c r="F106" s="33">
        <v>37</v>
      </c>
      <c r="G106" s="33">
        <v>2</v>
      </c>
      <c r="H106" s="29">
        <f t="shared" si="5"/>
        <v>337</v>
      </c>
      <c r="I106" s="33">
        <v>281</v>
      </c>
      <c r="J106" s="33">
        <v>55</v>
      </c>
      <c r="K106" s="33">
        <v>1</v>
      </c>
      <c r="L106" s="33">
        <v>0</v>
      </c>
      <c r="M106" s="62">
        <v>54</v>
      </c>
    </row>
    <row r="107" spans="1:13" ht="12.75">
      <c r="A107" s="10" t="s">
        <v>94</v>
      </c>
      <c r="B107" s="29">
        <f t="shared" si="3"/>
        <v>856</v>
      </c>
      <c r="C107" s="29">
        <f t="shared" si="4"/>
        <v>426</v>
      </c>
      <c r="D107" s="33">
        <v>352</v>
      </c>
      <c r="E107" s="33">
        <v>34</v>
      </c>
      <c r="F107" s="33">
        <v>29</v>
      </c>
      <c r="G107" s="33">
        <v>11</v>
      </c>
      <c r="H107" s="29">
        <f t="shared" si="5"/>
        <v>377</v>
      </c>
      <c r="I107" s="33">
        <v>328</v>
      </c>
      <c r="J107" s="33">
        <v>43</v>
      </c>
      <c r="K107" s="33">
        <v>6</v>
      </c>
      <c r="L107" s="33">
        <v>0</v>
      </c>
      <c r="M107" s="62">
        <v>53</v>
      </c>
    </row>
    <row r="108" spans="1:13" ht="12.75">
      <c r="A108" s="11" t="s">
        <v>109</v>
      </c>
      <c r="B108" s="29">
        <f aca="true" t="shared" si="6" ref="B108:M108">SUM(B3:B107)</f>
        <v>54664</v>
      </c>
      <c r="C108" s="29">
        <f t="shared" si="6"/>
        <v>27552</v>
      </c>
      <c r="D108" s="36">
        <f t="shared" si="6"/>
        <v>23164</v>
      </c>
      <c r="E108" s="36">
        <f t="shared" si="6"/>
        <v>1909</v>
      </c>
      <c r="F108" s="36">
        <f t="shared" si="6"/>
        <v>2149</v>
      </c>
      <c r="G108" s="36">
        <f t="shared" si="6"/>
        <v>330</v>
      </c>
      <c r="H108" s="29">
        <f t="shared" si="6"/>
        <v>23500</v>
      </c>
      <c r="I108" s="36">
        <f t="shared" si="6"/>
        <v>19853</v>
      </c>
      <c r="J108" s="36">
        <f t="shared" si="6"/>
        <v>3338</v>
      </c>
      <c r="K108" s="36">
        <f t="shared" si="6"/>
        <v>309</v>
      </c>
      <c r="L108" s="36">
        <f t="shared" si="6"/>
        <v>23</v>
      </c>
      <c r="M108" s="36">
        <f t="shared" si="6"/>
        <v>3589</v>
      </c>
    </row>
  </sheetData>
  <sheetProtection/>
  <printOptions/>
  <pageMargins left="0.7" right="0.7" top="0.75" bottom="0.75" header="0.3" footer="0.3"/>
  <pageSetup horizontalDpi="600" verticalDpi="600" orientation="portrait" paperSize="5" r:id="rId1"/>
  <headerFooter>
    <oddHeader xml:space="preserve">&amp;C&amp;"Arial,Bold"Chautauqua County Board of Elections
General Election November 8, 2016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06"/>
  <sheetViews>
    <sheetView view="pageLayout" workbookViewId="0" topLeftCell="A1">
      <selection activeCell="B106" sqref="B106"/>
    </sheetView>
  </sheetViews>
  <sheetFormatPr defaultColWidth="9.140625" defaultRowHeight="12.75"/>
  <cols>
    <col min="1" max="1" width="20.7109375" style="3" customWidth="1"/>
    <col min="2" max="2" width="6.140625" style="28" customWidth="1"/>
    <col min="3" max="3" width="5.8515625" style="28" customWidth="1"/>
    <col min="4" max="7" width="5.8515625" style="3" customWidth="1"/>
    <col min="8" max="8" width="5.8515625" style="28" customWidth="1"/>
    <col min="9" max="14" width="5.8515625" style="3" customWidth="1"/>
    <col min="15" max="15" width="7.7109375" style="0" customWidth="1"/>
    <col min="17" max="17" width="14.7109375" style="0" customWidth="1"/>
    <col min="19" max="16384" width="9.140625" style="3" customWidth="1"/>
  </cols>
  <sheetData>
    <row r="1" spans="1:18" s="1" customFormat="1" ht="60.75" customHeight="1">
      <c r="A1" s="23" t="s">
        <v>223</v>
      </c>
      <c r="B1" s="6" t="s">
        <v>100</v>
      </c>
      <c r="C1" s="20" t="s">
        <v>151</v>
      </c>
      <c r="D1" s="20" t="s">
        <v>151</v>
      </c>
      <c r="E1" s="20" t="s">
        <v>151</v>
      </c>
      <c r="F1" s="20" t="s">
        <v>151</v>
      </c>
      <c r="G1" s="20" t="s">
        <v>151</v>
      </c>
      <c r="H1" s="20" t="s">
        <v>152</v>
      </c>
      <c r="I1" s="6" t="s">
        <v>231</v>
      </c>
      <c r="J1" s="20" t="s">
        <v>152</v>
      </c>
      <c r="K1" s="20" t="s">
        <v>152</v>
      </c>
      <c r="L1" s="20" t="s">
        <v>152</v>
      </c>
      <c r="M1" s="20" t="s">
        <v>127</v>
      </c>
      <c r="N1" s="58" t="s">
        <v>263</v>
      </c>
      <c r="O1" s="20" t="s">
        <v>101</v>
      </c>
      <c r="P1"/>
      <c r="Q1"/>
      <c r="R1"/>
    </row>
    <row r="2" spans="1:15" ht="13.5" customHeight="1">
      <c r="A2" s="16" t="s">
        <v>107</v>
      </c>
      <c r="B2" s="27"/>
      <c r="C2" s="19" t="s">
        <v>0</v>
      </c>
      <c r="D2" s="27" t="s">
        <v>95</v>
      </c>
      <c r="E2" s="27" t="s">
        <v>96</v>
      </c>
      <c r="F2" s="27" t="s">
        <v>139</v>
      </c>
      <c r="G2" s="27" t="s">
        <v>145</v>
      </c>
      <c r="H2" s="19" t="s">
        <v>0</v>
      </c>
      <c r="I2" s="27" t="s">
        <v>106</v>
      </c>
      <c r="J2" s="27" t="s">
        <v>98</v>
      </c>
      <c r="K2" s="27" t="s">
        <v>125</v>
      </c>
      <c r="L2" s="27" t="s">
        <v>104</v>
      </c>
      <c r="M2" s="19" t="s">
        <v>122</v>
      </c>
      <c r="N2" s="19" t="s">
        <v>122</v>
      </c>
      <c r="O2" s="61"/>
    </row>
    <row r="3" spans="1:18" ht="13.5" customHeight="1">
      <c r="A3" s="10" t="s">
        <v>1</v>
      </c>
      <c r="B3" s="29">
        <f>SUM(C3,H3,M3,N3,O3)</f>
        <v>565</v>
      </c>
      <c r="C3" s="29">
        <f>SUM(D3+E3+F3+G3)</f>
        <v>153</v>
      </c>
      <c r="D3" s="33">
        <v>129</v>
      </c>
      <c r="E3" s="33">
        <v>19</v>
      </c>
      <c r="F3" s="33">
        <v>3</v>
      </c>
      <c r="G3" s="33">
        <v>2</v>
      </c>
      <c r="H3" s="29">
        <f>SUM(I3+J3+K3+L3)</f>
        <v>386</v>
      </c>
      <c r="I3" s="33">
        <v>289</v>
      </c>
      <c r="J3" s="33">
        <v>59</v>
      </c>
      <c r="K3" s="33">
        <v>8</v>
      </c>
      <c r="L3" s="33">
        <v>30</v>
      </c>
      <c r="M3" s="33">
        <v>1</v>
      </c>
      <c r="N3" s="33">
        <v>0</v>
      </c>
      <c r="O3" s="62">
        <v>25</v>
      </c>
      <c r="P3" s="60"/>
      <c r="Q3" s="60"/>
      <c r="R3" s="60"/>
    </row>
    <row r="4" spans="1:18" ht="13.5" customHeight="1">
      <c r="A4" s="10" t="s">
        <v>2</v>
      </c>
      <c r="B4" s="29">
        <f aca="true" t="shared" si="0" ref="B4:B67">SUM(C4,H4,M4,N4,O4)</f>
        <v>1106</v>
      </c>
      <c r="C4" s="29">
        <f aca="true" t="shared" si="1" ref="C4:C67">SUM(D4+E4+F4+G4)</f>
        <v>361</v>
      </c>
      <c r="D4" s="33">
        <v>318</v>
      </c>
      <c r="E4" s="33">
        <v>32</v>
      </c>
      <c r="F4" s="33">
        <v>7</v>
      </c>
      <c r="G4" s="33">
        <v>4</v>
      </c>
      <c r="H4" s="29">
        <f aca="true" t="shared" si="2" ref="H4:H67">SUM(I4+J4+K4+L4)</f>
        <v>703</v>
      </c>
      <c r="I4" s="33">
        <v>591</v>
      </c>
      <c r="J4" s="33">
        <v>81</v>
      </c>
      <c r="K4" s="33">
        <v>3</v>
      </c>
      <c r="L4" s="33">
        <v>28</v>
      </c>
      <c r="M4" s="33">
        <v>0</v>
      </c>
      <c r="N4" s="33">
        <v>0</v>
      </c>
      <c r="O4" s="62">
        <v>42</v>
      </c>
      <c r="P4" s="60"/>
      <c r="Q4" s="60"/>
      <c r="R4" s="60"/>
    </row>
    <row r="5" spans="1:18" ht="13.5" customHeight="1">
      <c r="A5" s="10" t="s">
        <v>3</v>
      </c>
      <c r="B5" s="29">
        <f t="shared" si="0"/>
        <v>837</v>
      </c>
      <c r="C5" s="29">
        <f t="shared" si="1"/>
        <v>320</v>
      </c>
      <c r="D5" s="33">
        <v>279</v>
      </c>
      <c r="E5" s="33">
        <v>24</v>
      </c>
      <c r="F5" s="33">
        <v>10</v>
      </c>
      <c r="G5" s="33">
        <v>7</v>
      </c>
      <c r="H5" s="29">
        <f t="shared" si="2"/>
        <v>478</v>
      </c>
      <c r="I5" s="33">
        <v>409</v>
      </c>
      <c r="J5" s="33">
        <v>44</v>
      </c>
      <c r="K5" s="33">
        <v>5</v>
      </c>
      <c r="L5" s="33">
        <v>20</v>
      </c>
      <c r="M5" s="33">
        <v>0</v>
      </c>
      <c r="N5" s="33">
        <v>0</v>
      </c>
      <c r="O5" s="62">
        <v>39</v>
      </c>
      <c r="P5" s="60"/>
      <c r="Q5" s="60"/>
      <c r="R5" s="60"/>
    </row>
    <row r="6" spans="1:18" ht="13.5" customHeight="1">
      <c r="A6" s="10" t="s">
        <v>4</v>
      </c>
      <c r="B6" s="29">
        <f t="shared" si="0"/>
        <v>729</v>
      </c>
      <c r="C6" s="29">
        <f t="shared" si="1"/>
        <v>254</v>
      </c>
      <c r="D6" s="33">
        <v>227</v>
      </c>
      <c r="E6" s="33">
        <v>18</v>
      </c>
      <c r="F6" s="33">
        <v>5</v>
      </c>
      <c r="G6" s="33">
        <v>4</v>
      </c>
      <c r="H6" s="29">
        <f t="shared" si="2"/>
        <v>437</v>
      </c>
      <c r="I6" s="33">
        <v>378</v>
      </c>
      <c r="J6" s="33">
        <v>34</v>
      </c>
      <c r="K6" s="33">
        <v>3</v>
      </c>
      <c r="L6" s="33">
        <v>22</v>
      </c>
      <c r="M6" s="33">
        <v>0</v>
      </c>
      <c r="N6" s="33">
        <v>0</v>
      </c>
      <c r="O6" s="62">
        <v>38</v>
      </c>
      <c r="P6" s="60"/>
      <c r="Q6" s="60"/>
      <c r="R6" s="60"/>
    </row>
    <row r="7" spans="1:18" ht="13.5" customHeight="1">
      <c r="A7" s="10" t="s">
        <v>5</v>
      </c>
      <c r="B7" s="29">
        <f t="shared" si="0"/>
        <v>534</v>
      </c>
      <c r="C7" s="29">
        <f t="shared" si="1"/>
        <v>178</v>
      </c>
      <c r="D7" s="33">
        <v>152</v>
      </c>
      <c r="E7" s="33">
        <v>16</v>
      </c>
      <c r="F7" s="33">
        <v>6</v>
      </c>
      <c r="G7" s="33">
        <v>4</v>
      </c>
      <c r="H7" s="29">
        <f t="shared" si="2"/>
        <v>332</v>
      </c>
      <c r="I7" s="33">
        <v>276</v>
      </c>
      <c r="J7" s="33">
        <v>42</v>
      </c>
      <c r="K7" s="33">
        <v>3</v>
      </c>
      <c r="L7" s="33">
        <v>11</v>
      </c>
      <c r="M7" s="33">
        <v>0</v>
      </c>
      <c r="N7" s="33">
        <v>0</v>
      </c>
      <c r="O7" s="62">
        <v>24</v>
      </c>
      <c r="P7" s="60"/>
      <c r="Q7" s="60"/>
      <c r="R7" s="60"/>
    </row>
    <row r="8" spans="1:18" ht="13.5" customHeight="1">
      <c r="A8" s="10" t="s">
        <v>6</v>
      </c>
      <c r="B8" s="29">
        <f t="shared" si="0"/>
        <v>657</v>
      </c>
      <c r="C8" s="29">
        <f t="shared" si="1"/>
        <v>203</v>
      </c>
      <c r="D8" s="33">
        <v>181</v>
      </c>
      <c r="E8" s="33">
        <v>19</v>
      </c>
      <c r="F8" s="33">
        <v>2</v>
      </c>
      <c r="G8" s="33">
        <v>1</v>
      </c>
      <c r="H8" s="29">
        <f t="shared" si="2"/>
        <v>409</v>
      </c>
      <c r="I8" s="33">
        <v>338</v>
      </c>
      <c r="J8" s="33">
        <v>47</v>
      </c>
      <c r="K8" s="33">
        <v>4</v>
      </c>
      <c r="L8" s="33">
        <v>20</v>
      </c>
      <c r="M8" s="33">
        <v>0</v>
      </c>
      <c r="N8" s="33">
        <v>1</v>
      </c>
      <c r="O8" s="62">
        <v>44</v>
      </c>
      <c r="P8" s="60"/>
      <c r="Q8" s="60"/>
      <c r="R8" s="60"/>
    </row>
    <row r="9" spans="1:18" ht="13.5" customHeight="1">
      <c r="A9" s="10" t="s">
        <v>7</v>
      </c>
      <c r="B9" s="29">
        <f t="shared" si="0"/>
        <v>873</v>
      </c>
      <c r="C9" s="29">
        <f t="shared" si="1"/>
        <v>345</v>
      </c>
      <c r="D9" s="33">
        <v>278</v>
      </c>
      <c r="E9" s="33">
        <v>53</v>
      </c>
      <c r="F9" s="33">
        <v>11</v>
      </c>
      <c r="G9" s="33">
        <v>3</v>
      </c>
      <c r="H9" s="29">
        <f t="shared" si="2"/>
        <v>481</v>
      </c>
      <c r="I9" s="33">
        <v>375</v>
      </c>
      <c r="J9" s="33">
        <v>76</v>
      </c>
      <c r="K9" s="33">
        <v>3</v>
      </c>
      <c r="L9" s="33">
        <v>27</v>
      </c>
      <c r="M9" s="33">
        <v>0</v>
      </c>
      <c r="N9" s="33">
        <v>3</v>
      </c>
      <c r="O9" s="62">
        <v>44</v>
      </c>
      <c r="P9" s="60"/>
      <c r="Q9" s="60"/>
      <c r="R9" s="60"/>
    </row>
    <row r="10" spans="1:18" ht="13.5" customHeight="1">
      <c r="A10" s="10" t="s">
        <v>8</v>
      </c>
      <c r="B10" s="29">
        <f t="shared" si="0"/>
        <v>800</v>
      </c>
      <c r="C10" s="29">
        <f t="shared" si="1"/>
        <v>292</v>
      </c>
      <c r="D10" s="33">
        <v>241</v>
      </c>
      <c r="E10" s="33">
        <v>35</v>
      </c>
      <c r="F10" s="33">
        <v>8</v>
      </c>
      <c r="G10" s="33">
        <v>8</v>
      </c>
      <c r="H10" s="29">
        <f t="shared" si="2"/>
        <v>455</v>
      </c>
      <c r="I10" s="33">
        <v>366</v>
      </c>
      <c r="J10" s="33">
        <v>66</v>
      </c>
      <c r="K10" s="33">
        <v>4</v>
      </c>
      <c r="L10" s="33">
        <v>19</v>
      </c>
      <c r="M10" s="33">
        <v>0</v>
      </c>
      <c r="N10" s="33">
        <v>3</v>
      </c>
      <c r="O10" s="62">
        <v>50</v>
      </c>
      <c r="P10" s="60"/>
      <c r="Q10" s="60"/>
      <c r="R10" s="60"/>
    </row>
    <row r="11" spans="1:18" ht="13.5" customHeight="1">
      <c r="A11" s="10" t="s">
        <v>129</v>
      </c>
      <c r="B11" s="29">
        <f t="shared" si="0"/>
        <v>719</v>
      </c>
      <c r="C11" s="29">
        <f t="shared" si="1"/>
        <v>214</v>
      </c>
      <c r="D11" s="33">
        <v>178</v>
      </c>
      <c r="E11" s="33">
        <v>28</v>
      </c>
      <c r="F11" s="33">
        <v>5</v>
      </c>
      <c r="G11" s="33">
        <v>3</v>
      </c>
      <c r="H11" s="29">
        <f t="shared" si="2"/>
        <v>459</v>
      </c>
      <c r="I11" s="33">
        <v>363</v>
      </c>
      <c r="J11" s="33">
        <v>63</v>
      </c>
      <c r="K11" s="33">
        <v>5</v>
      </c>
      <c r="L11" s="33">
        <v>28</v>
      </c>
      <c r="M11" s="33">
        <v>1</v>
      </c>
      <c r="N11" s="33">
        <v>0</v>
      </c>
      <c r="O11" s="62">
        <v>45</v>
      </c>
      <c r="P11" s="60"/>
      <c r="Q11" s="60"/>
      <c r="R11" s="60"/>
    </row>
    <row r="12" spans="1:18" ht="13.5" customHeight="1">
      <c r="A12" s="10" t="s">
        <v>9</v>
      </c>
      <c r="B12" s="29">
        <f t="shared" si="0"/>
        <v>664</v>
      </c>
      <c r="C12" s="29">
        <f t="shared" si="1"/>
        <v>246</v>
      </c>
      <c r="D12" s="33">
        <v>220</v>
      </c>
      <c r="E12" s="33">
        <v>22</v>
      </c>
      <c r="F12" s="33">
        <v>3</v>
      </c>
      <c r="G12" s="33">
        <v>1</v>
      </c>
      <c r="H12" s="29">
        <f t="shared" si="2"/>
        <v>376</v>
      </c>
      <c r="I12" s="33">
        <v>296</v>
      </c>
      <c r="J12" s="33">
        <v>42</v>
      </c>
      <c r="K12" s="33">
        <v>10</v>
      </c>
      <c r="L12" s="33">
        <v>28</v>
      </c>
      <c r="M12" s="33">
        <v>0</v>
      </c>
      <c r="N12" s="33">
        <v>0</v>
      </c>
      <c r="O12" s="62">
        <v>42</v>
      </c>
      <c r="P12" s="60"/>
      <c r="Q12" s="60"/>
      <c r="R12" s="60"/>
    </row>
    <row r="13" spans="1:18" ht="13.5" customHeight="1">
      <c r="A13" s="10" t="s">
        <v>10</v>
      </c>
      <c r="B13" s="29">
        <f t="shared" si="0"/>
        <v>530</v>
      </c>
      <c r="C13" s="29">
        <f t="shared" si="1"/>
        <v>153</v>
      </c>
      <c r="D13" s="33">
        <v>132</v>
      </c>
      <c r="E13" s="33">
        <v>15</v>
      </c>
      <c r="F13" s="33">
        <v>4</v>
      </c>
      <c r="G13" s="33">
        <v>2</v>
      </c>
      <c r="H13" s="29">
        <f t="shared" si="2"/>
        <v>344</v>
      </c>
      <c r="I13" s="33">
        <v>272</v>
      </c>
      <c r="J13" s="33">
        <v>51</v>
      </c>
      <c r="K13" s="33">
        <v>1</v>
      </c>
      <c r="L13" s="33">
        <v>20</v>
      </c>
      <c r="M13" s="33">
        <v>0</v>
      </c>
      <c r="N13" s="33">
        <v>0</v>
      </c>
      <c r="O13" s="62">
        <v>33</v>
      </c>
      <c r="P13" s="60"/>
      <c r="Q13" s="60"/>
      <c r="R13" s="60"/>
    </row>
    <row r="14" spans="1:18" ht="13.5" customHeight="1">
      <c r="A14" s="10" t="s">
        <v>11</v>
      </c>
      <c r="B14" s="29">
        <f t="shared" si="0"/>
        <v>610</v>
      </c>
      <c r="C14" s="29">
        <f t="shared" si="1"/>
        <v>228</v>
      </c>
      <c r="D14" s="33">
        <v>208</v>
      </c>
      <c r="E14" s="33">
        <v>13</v>
      </c>
      <c r="F14" s="33">
        <v>3</v>
      </c>
      <c r="G14" s="33">
        <v>4</v>
      </c>
      <c r="H14" s="29">
        <f t="shared" si="2"/>
        <v>350</v>
      </c>
      <c r="I14" s="33">
        <v>292</v>
      </c>
      <c r="J14" s="33">
        <v>36</v>
      </c>
      <c r="K14" s="33">
        <v>8</v>
      </c>
      <c r="L14" s="33">
        <v>14</v>
      </c>
      <c r="M14" s="33">
        <v>1</v>
      </c>
      <c r="N14" s="33">
        <v>0</v>
      </c>
      <c r="O14" s="62">
        <v>31</v>
      </c>
      <c r="P14" s="60"/>
      <c r="Q14" s="60"/>
      <c r="R14" s="60"/>
    </row>
    <row r="15" spans="1:18" ht="13.5" customHeight="1">
      <c r="A15" s="10" t="s">
        <v>12</v>
      </c>
      <c r="B15" s="29">
        <f t="shared" si="0"/>
        <v>164</v>
      </c>
      <c r="C15" s="29">
        <f t="shared" si="1"/>
        <v>42</v>
      </c>
      <c r="D15" s="33">
        <v>32</v>
      </c>
      <c r="E15" s="33">
        <v>6</v>
      </c>
      <c r="F15" s="33">
        <v>2</v>
      </c>
      <c r="G15" s="33">
        <v>2</v>
      </c>
      <c r="H15" s="29">
        <f t="shared" si="2"/>
        <v>119</v>
      </c>
      <c r="I15" s="33">
        <v>91</v>
      </c>
      <c r="J15" s="33">
        <v>19</v>
      </c>
      <c r="K15" s="33">
        <v>1</v>
      </c>
      <c r="L15" s="33">
        <v>8</v>
      </c>
      <c r="M15" s="33">
        <v>0</v>
      </c>
      <c r="N15" s="33">
        <v>0</v>
      </c>
      <c r="O15" s="62">
        <v>3</v>
      </c>
      <c r="P15" s="60"/>
      <c r="Q15" s="60"/>
      <c r="R15" s="60"/>
    </row>
    <row r="16" spans="1:18" ht="13.5" customHeight="1">
      <c r="A16" s="10" t="s">
        <v>13</v>
      </c>
      <c r="B16" s="29">
        <f t="shared" si="0"/>
        <v>249</v>
      </c>
      <c r="C16" s="29">
        <f t="shared" si="1"/>
        <v>70</v>
      </c>
      <c r="D16" s="33">
        <v>63</v>
      </c>
      <c r="E16" s="33">
        <v>5</v>
      </c>
      <c r="F16" s="33">
        <v>2</v>
      </c>
      <c r="G16" s="33">
        <v>0</v>
      </c>
      <c r="H16" s="29">
        <f t="shared" si="2"/>
        <v>152</v>
      </c>
      <c r="I16" s="33">
        <v>116</v>
      </c>
      <c r="J16" s="33">
        <v>25</v>
      </c>
      <c r="K16" s="33">
        <v>1</v>
      </c>
      <c r="L16" s="33">
        <v>10</v>
      </c>
      <c r="M16" s="33">
        <v>1</v>
      </c>
      <c r="N16" s="33">
        <v>0</v>
      </c>
      <c r="O16" s="62">
        <v>26</v>
      </c>
      <c r="P16" s="60"/>
      <c r="Q16" s="60"/>
      <c r="R16" s="60"/>
    </row>
    <row r="17" spans="1:18" ht="13.5" customHeight="1">
      <c r="A17" s="10" t="s">
        <v>137</v>
      </c>
      <c r="B17" s="29">
        <f t="shared" si="0"/>
        <v>185</v>
      </c>
      <c r="C17" s="29">
        <f t="shared" si="1"/>
        <v>45</v>
      </c>
      <c r="D17" s="33">
        <v>41</v>
      </c>
      <c r="E17" s="33">
        <v>4</v>
      </c>
      <c r="F17" s="33">
        <v>0</v>
      </c>
      <c r="G17" s="33">
        <v>0</v>
      </c>
      <c r="H17" s="29">
        <f t="shared" si="2"/>
        <v>122</v>
      </c>
      <c r="I17" s="33">
        <v>95</v>
      </c>
      <c r="J17" s="33">
        <v>19</v>
      </c>
      <c r="K17" s="33">
        <v>2</v>
      </c>
      <c r="L17" s="33">
        <v>6</v>
      </c>
      <c r="M17" s="33">
        <v>0</v>
      </c>
      <c r="N17" s="33">
        <v>0</v>
      </c>
      <c r="O17" s="62">
        <v>18</v>
      </c>
      <c r="P17" s="60"/>
      <c r="Q17" s="60"/>
      <c r="R17" s="60"/>
    </row>
    <row r="18" spans="1:18" ht="13.5" customHeight="1">
      <c r="A18" s="10" t="s">
        <v>130</v>
      </c>
      <c r="B18" s="29">
        <f t="shared" si="0"/>
        <v>609</v>
      </c>
      <c r="C18" s="29">
        <f t="shared" si="1"/>
        <v>101</v>
      </c>
      <c r="D18" s="33">
        <v>90</v>
      </c>
      <c r="E18" s="33">
        <v>6</v>
      </c>
      <c r="F18" s="33">
        <v>3</v>
      </c>
      <c r="G18" s="33">
        <v>2</v>
      </c>
      <c r="H18" s="29">
        <f t="shared" si="2"/>
        <v>472</v>
      </c>
      <c r="I18" s="33">
        <v>406</v>
      </c>
      <c r="J18" s="33">
        <v>51</v>
      </c>
      <c r="K18" s="33">
        <v>2</v>
      </c>
      <c r="L18" s="33">
        <v>13</v>
      </c>
      <c r="M18" s="33">
        <v>0</v>
      </c>
      <c r="N18" s="33">
        <v>0</v>
      </c>
      <c r="O18" s="62">
        <v>36</v>
      </c>
      <c r="P18" s="60"/>
      <c r="Q18" s="60"/>
      <c r="R18" s="60"/>
    </row>
    <row r="19" spans="1:18" ht="13.5" customHeight="1">
      <c r="A19" s="10" t="s">
        <v>14</v>
      </c>
      <c r="B19" s="29">
        <f t="shared" si="0"/>
        <v>276</v>
      </c>
      <c r="C19" s="29">
        <f t="shared" si="1"/>
        <v>83</v>
      </c>
      <c r="D19" s="33">
        <v>78</v>
      </c>
      <c r="E19" s="33">
        <v>4</v>
      </c>
      <c r="F19" s="33">
        <v>0</v>
      </c>
      <c r="G19" s="33">
        <v>1</v>
      </c>
      <c r="H19" s="29">
        <f t="shared" si="2"/>
        <v>165</v>
      </c>
      <c r="I19" s="33">
        <v>133</v>
      </c>
      <c r="J19" s="33">
        <v>20</v>
      </c>
      <c r="K19" s="33">
        <v>1</v>
      </c>
      <c r="L19" s="33">
        <v>11</v>
      </c>
      <c r="M19" s="33">
        <v>0</v>
      </c>
      <c r="N19" s="33">
        <v>0</v>
      </c>
      <c r="O19" s="62">
        <v>28</v>
      </c>
      <c r="P19" s="60"/>
      <c r="Q19" s="60"/>
      <c r="R19" s="60"/>
    </row>
    <row r="20" spans="1:18" ht="13.5" customHeight="1">
      <c r="A20" s="10" t="s">
        <v>15</v>
      </c>
      <c r="B20" s="29">
        <f t="shared" si="0"/>
        <v>267</v>
      </c>
      <c r="C20" s="29">
        <f t="shared" si="1"/>
        <v>86</v>
      </c>
      <c r="D20" s="33">
        <v>78</v>
      </c>
      <c r="E20" s="33">
        <v>6</v>
      </c>
      <c r="F20" s="33">
        <v>2</v>
      </c>
      <c r="G20" s="33">
        <v>0</v>
      </c>
      <c r="H20" s="29">
        <f t="shared" si="2"/>
        <v>160</v>
      </c>
      <c r="I20" s="33">
        <v>136</v>
      </c>
      <c r="J20" s="33">
        <v>14</v>
      </c>
      <c r="K20" s="33">
        <v>2</v>
      </c>
      <c r="L20" s="33">
        <v>8</v>
      </c>
      <c r="M20" s="33">
        <v>0</v>
      </c>
      <c r="N20" s="33">
        <v>0</v>
      </c>
      <c r="O20" s="62">
        <v>21</v>
      </c>
      <c r="P20" s="60"/>
      <c r="Q20" s="60"/>
      <c r="R20" s="60"/>
    </row>
    <row r="21" spans="1:18" ht="13.5" customHeight="1">
      <c r="A21" s="10" t="s">
        <v>16</v>
      </c>
      <c r="B21" s="29">
        <f t="shared" si="0"/>
        <v>204</v>
      </c>
      <c r="C21" s="29">
        <f t="shared" si="1"/>
        <v>106</v>
      </c>
      <c r="D21" s="33">
        <v>97</v>
      </c>
      <c r="E21" s="33">
        <v>6</v>
      </c>
      <c r="F21" s="33">
        <v>2</v>
      </c>
      <c r="G21" s="33">
        <v>1</v>
      </c>
      <c r="H21" s="29">
        <f t="shared" si="2"/>
        <v>70</v>
      </c>
      <c r="I21" s="33">
        <v>51</v>
      </c>
      <c r="J21" s="33">
        <v>10</v>
      </c>
      <c r="K21" s="33">
        <v>0</v>
      </c>
      <c r="L21" s="33">
        <v>9</v>
      </c>
      <c r="M21" s="33">
        <v>0</v>
      </c>
      <c r="N21" s="33">
        <v>0</v>
      </c>
      <c r="O21" s="62">
        <v>28</v>
      </c>
      <c r="P21" s="60"/>
      <c r="Q21" s="60"/>
      <c r="R21" s="60"/>
    </row>
    <row r="22" spans="1:18" ht="13.5" customHeight="1">
      <c r="A22" s="10" t="s">
        <v>17</v>
      </c>
      <c r="B22" s="29">
        <f t="shared" si="0"/>
        <v>501</v>
      </c>
      <c r="C22" s="29">
        <f t="shared" si="1"/>
        <v>234</v>
      </c>
      <c r="D22" s="33">
        <v>209</v>
      </c>
      <c r="E22" s="33">
        <v>21</v>
      </c>
      <c r="F22" s="33">
        <v>3</v>
      </c>
      <c r="G22" s="33">
        <v>1</v>
      </c>
      <c r="H22" s="29">
        <f t="shared" si="2"/>
        <v>244</v>
      </c>
      <c r="I22" s="33">
        <v>192</v>
      </c>
      <c r="J22" s="33">
        <v>27</v>
      </c>
      <c r="K22" s="33">
        <v>5</v>
      </c>
      <c r="L22" s="33">
        <v>20</v>
      </c>
      <c r="M22" s="33">
        <v>0</v>
      </c>
      <c r="N22" s="33">
        <v>0</v>
      </c>
      <c r="O22" s="62">
        <v>23</v>
      </c>
      <c r="P22" s="60"/>
      <c r="Q22" s="60"/>
      <c r="R22" s="60"/>
    </row>
    <row r="23" spans="1:18" ht="13.5" customHeight="1">
      <c r="A23" s="10" t="s">
        <v>18</v>
      </c>
      <c r="B23" s="29">
        <f t="shared" si="0"/>
        <v>384</v>
      </c>
      <c r="C23" s="29">
        <f t="shared" si="1"/>
        <v>178</v>
      </c>
      <c r="D23" s="33">
        <v>161</v>
      </c>
      <c r="E23" s="33">
        <v>14</v>
      </c>
      <c r="F23" s="33">
        <v>1</v>
      </c>
      <c r="G23" s="33">
        <v>2</v>
      </c>
      <c r="H23" s="29">
        <f t="shared" si="2"/>
        <v>189</v>
      </c>
      <c r="I23" s="33">
        <v>145</v>
      </c>
      <c r="J23" s="33">
        <v>16</v>
      </c>
      <c r="K23" s="33">
        <v>3</v>
      </c>
      <c r="L23" s="33">
        <v>25</v>
      </c>
      <c r="M23" s="33">
        <v>0</v>
      </c>
      <c r="N23" s="33">
        <v>0</v>
      </c>
      <c r="O23" s="62">
        <v>17</v>
      </c>
      <c r="P23" s="60"/>
      <c r="Q23" s="60"/>
      <c r="R23" s="60"/>
    </row>
    <row r="24" spans="1:18" ht="13.5" customHeight="1">
      <c r="A24" s="10" t="s">
        <v>19</v>
      </c>
      <c r="B24" s="29">
        <f t="shared" si="0"/>
        <v>361</v>
      </c>
      <c r="C24" s="29">
        <f t="shared" si="1"/>
        <v>149</v>
      </c>
      <c r="D24" s="33">
        <v>130</v>
      </c>
      <c r="E24" s="33">
        <v>15</v>
      </c>
      <c r="F24" s="33">
        <v>3</v>
      </c>
      <c r="G24" s="33">
        <v>1</v>
      </c>
      <c r="H24" s="29">
        <f t="shared" si="2"/>
        <v>197</v>
      </c>
      <c r="I24" s="33">
        <v>155</v>
      </c>
      <c r="J24" s="33">
        <v>21</v>
      </c>
      <c r="K24" s="33">
        <v>7</v>
      </c>
      <c r="L24" s="33">
        <v>14</v>
      </c>
      <c r="M24" s="33">
        <v>0</v>
      </c>
      <c r="N24" s="33">
        <v>0</v>
      </c>
      <c r="O24" s="62">
        <v>15</v>
      </c>
      <c r="P24" s="60"/>
      <c r="Q24" s="60"/>
      <c r="R24" s="60"/>
    </row>
    <row r="25" spans="1:18" ht="13.5" customHeight="1">
      <c r="A25" s="10" t="s">
        <v>20</v>
      </c>
      <c r="B25" s="29">
        <f t="shared" si="0"/>
        <v>803</v>
      </c>
      <c r="C25" s="29">
        <f t="shared" si="1"/>
        <v>344</v>
      </c>
      <c r="D25" s="33">
        <v>317</v>
      </c>
      <c r="E25" s="33">
        <v>19</v>
      </c>
      <c r="F25" s="33">
        <v>3</v>
      </c>
      <c r="G25" s="33">
        <v>5</v>
      </c>
      <c r="H25" s="29">
        <f t="shared" si="2"/>
        <v>435</v>
      </c>
      <c r="I25" s="33">
        <v>345</v>
      </c>
      <c r="J25" s="33">
        <v>39</v>
      </c>
      <c r="K25" s="33">
        <v>8</v>
      </c>
      <c r="L25" s="33">
        <v>43</v>
      </c>
      <c r="M25" s="33">
        <v>0</v>
      </c>
      <c r="N25" s="33">
        <v>0</v>
      </c>
      <c r="O25" s="62">
        <v>24</v>
      </c>
      <c r="P25" s="60"/>
      <c r="Q25" s="60"/>
      <c r="R25" s="60"/>
    </row>
    <row r="26" spans="1:18" ht="13.5" customHeight="1">
      <c r="A26" s="10" t="s">
        <v>21</v>
      </c>
      <c r="B26" s="29">
        <f t="shared" si="0"/>
        <v>334</v>
      </c>
      <c r="C26" s="29">
        <f t="shared" si="1"/>
        <v>110</v>
      </c>
      <c r="D26" s="33">
        <v>98</v>
      </c>
      <c r="E26" s="33">
        <v>8</v>
      </c>
      <c r="F26" s="33">
        <v>3</v>
      </c>
      <c r="G26" s="33">
        <v>1</v>
      </c>
      <c r="H26" s="29">
        <f t="shared" si="2"/>
        <v>207</v>
      </c>
      <c r="I26" s="33">
        <v>176</v>
      </c>
      <c r="J26" s="33">
        <v>17</v>
      </c>
      <c r="K26" s="33">
        <v>3</v>
      </c>
      <c r="L26" s="33">
        <v>11</v>
      </c>
      <c r="M26" s="33">
        <v>0</v>
      </c>
      <c r="N26" s="33">
        <v>0</v>
      </c>
      <c r="O26" s="62">
        <v>17</v>
      </c>
      <c r="P26" s="60"/>
      <c r="Q26" s="60"/>
      <c r="R26" s="60"/>
    </row>
    <row r="27" spans="1:18" ht="13.5" customHeight="1">
      <c r="A27" s="10" t="s">
        <v>22</v>
      </c>
      <c r="B27" s="29">
        <f t="shared" si="0"/>
        <v>220</v>
      </c>
      <c r="C27" s="29">
        <f t="shared" si="1"/>
        <v>128</v>
      </c>
      <c r="D27" s="33">
        <v>113</v>
      </c>
      <c r="E27" s="33">
        <v>12</v>
      </c>
      <c r="F27" s="33">
        <v>3</v>
      </c>
      <c r="G27" s="33">
        <v>0</v>
      </c>
      <c r="H27" s="29">
        <f t="shared" si="2"/>
        <v>80</v>
      </c>
      <c r="I27" s="33">
        <v>62</v>
      </c>
      <c r="J27" s="33">
        <v>7</v>
      </c>
      <c r="K27" s="33">
        <v>3</v>
      </c>
      <c r="L27" s="33">
        <v>8</v>
      </c>
      <c r="M27" s="33">
        <v>0</v>
      </c>
      <c r="N27" s="33">
        <v>0</v>
      </c>
      <c r="O27" s="62">
        <v>12</v>
      </c>
      <c r="P27" s="60"/>
      <c r="Q27" s="60"/>
      <c r="R27" s="60"/>
    </row>
    <row r="28" spans="1:18" ht="13.5" customHeight="1">
      <c r="A28" s="10" t="s">
        <v>23</v>
      </c>
      <c r="B28" s="29">
        <f t="shared" si="0"/>
        <v>254</v>
      </c>
      <c r="C28" s="29">
        <f t="shared" si="1"/>
        <v>104</v>
      </c>
      <c r="D28" s="33">
        <v>98</v>
      </c>
      <c r="E28" s="33">
        <v>4</v>
      </c>
      <c r="F28" s="33">
        <v>2</v>
      </c>
      <c r="G28" s="33">
        <v>0</v>
      </c>
      <c r="H28" s="29">
        <f t="shared" si="2"/>
        <v>141</v>
      </c>
      <c r="I28" s="33">
        <v>110</v>
      </c>
      <c r="J28" s="33">
        <v>13</v>
      </c>
      <c r="K28" s="33">
        <v>3</v>
      </c>
      <c r="L28" s="33">
        <v>15</v>
      </c>
      <c r="M28" s="33">
        <v>0</v>
      </c>
      <c r="N28" s="33">
        <v>0</v>
      </c>
      <c r="O28" s="62">
        <v>9</v>
      </c>
      <c r="P28" s="60"/>
      <c r="Q28" s="60"/>
      <c r="R28" s="60"/>
    </row>
    <row r="29" spans="1:18" ht="13.5" customHeight="1">
      <c r="A29" s="10" t="s">
        <v>24</v>
      </c>
      <c r="B29" s="29">
        <f t="shared" si="0"/>
        <v>453</v>
      </c>
      <c r="C29" s="29">
        <f t="shared" si="1"/>
        <v>172</v>
      </c>
      <c r="D29" s="33">
        <v>152</v>
      </c>
      <c r="E29" s="33">
        <v>14</v>
      </c>
      <c r="F29" s="33">
        <v>2</v>
      </c>
      <c r="G29" s="33">
        <v>4</v>
      </c>
      <c r="H29" s="29">
        <f t="shared" si="2"/>
        <v>267</v>
      </c>
      <c r="I29" s="33">
        <v>224</v>
      </c>
      <c r="J29" s="33">
        <v>20</v>
      </c>
      <c r="K29" s="33">
        <v>5</v>
      </c>
      <c r="L29" s="33">
        <v>18</v>
      </c>
      <c r="M29" s="33">
        <v>0</v>
      </c>
      <c r="N29" s="33">
        <v>0</v>
      </c>
      <c r="O29" s="62">
        <v>14</v>
      </c>
      <c r="P29" s="60"/>
      <c r="Q29" s="60"/>
      <c r="R29" s="60"/>
    </row>
    <row r="30" spans="1:18" ht="13.5" customHeight="1">
      <c r="A30" s="10" t="s">
        <v>25</v>
      </c>
      <c r="B30" s="29">
        <f t="shared" si="0"/>
        <v>339</v>
      </c>
      <c r="C30" s="29">
        <f t="shared" si="1"/>
        <v>207</v>
      </c>
      <c r="D30" s="33">
        <v>187</v>
      </c>
      <c r="E30" s="33">
        <v>16</v>
      </c>
      <c r="F30" s="33">
        <v>1</v>
      </c>
      <c r="G30" s="33">
        <v>3</v>
      </c>
      <c r="H30" s="29">
        <f t="shared" si="2"/>
        <v>104</v>
      </c>
      <c r="I30" s="33">
        <v>86</v>
      </c>
      <c r="J30" s="33">
        <v>8</v>
      </c>
      <c r="K30" s="33">
        <v>2</v>
      </c>
      <c r="L30" s="33">
        <v>8</v>
      </c>
      <c r="M30" s="33">
        <v>0</v>
      </c>
      <c r="N30" s="33">
        <v>0</v>
      </c>
      <c r="O30" s="62">
        <v>28</v>
      </c>
      <c r="P30" s="60"/>
      <c r="Q30" s="60"/>
      <c r="R30" s="60"/>
    </row>
    <row r="31" spans="1:18" ht="13.5" customHeight="1">
      <c r="A31" s="10" t="s">
        <v>26</v>
      </c>
      <c r="B31" s="29">
        <f t="shared" si="0"/>
        <v>314</v>
      </c>
      <c r="C31" s="29">
        <f t="shared" si="1"/>
        <v>146</v>
      </c>
      <c r="D31" s="33">
        <v>126</v>
      </c>
      <c r="E31" s="33">
        <v>17</v>
      </c>
      <c r="F31" s="33">
        <v>2</v>
      </c>
      <c r="G31" s="33">
        <v>1</v>
      </c>
      <c r="H31" s="29">
        <f t="shared" si="2"/>
        <v>151</v>
      </c>
      <c r="I31" s="33">
        <v>119</v>
      </c>
      <c r="J31" s="33">
        <v>20</v>
      </c>
      <c r="K31" s="33">
        <v>1</v>
      </c>
      <c r="L31" s="33">
        <v>11</v>
      </c>
      <c r="M31" s="33">
        <v>1</v>
      </c>
      <c r="N31" s="33">
        <v>0</v>
      </c>
      <c r="O31" s="62">
        <v>16</v>
      </c>
      <c r="P31" s="60"/>
      <c r="Q31" s="60"/>
      <c r="R31" s="60"/>
    </row>
    <row r="32" spans="1:18" ht="13.5" customHeight="1">
      <c r="A32" s="10" t="s">
        <v>27</v>
      </c>
      <c r="B32" s="29">
        <f t="shared" si="0"/>
        <v>268</v>
      </c>
      <c r="C32" s="29">
        <f t="shared" si="1"/>
        <v>111</v>
      </c>
      <c r="D32" s="33">
        <v>96</v>
      </c>
      <c r="E32" s="33">
        <v>11</v>
      </c>
      <c r="F32" s="33">
        <v>3</v>
      </c>
      <c r="G32" s="33">
        <v>1</v>
      </c>
      <c r="H32" s="29">
        <f t="shared" si="2"/>
        <v>139</v>
      </c>
      <c r="I32" s="33">
        <v>109</v>
      </c>
      <c r="J32" s="33">
        <v>13</v>
      </c>
      <c r="K32" s="33">
        <v>4</v>
      </c>
      <c r="L32" s="33">
        <v>13</v>
      </c>
      <c r="M32" s="33">
        <v>1</v>
      </c>
      <c r="N32" s="33">
        <v>0</v>
      </c>
      <c r="O32" s="62">
        <v>17</v>
      </c>
      <c r="P32" s="60"/>
      <c r="Q32" s="60"/>
      <c r="R32" s="60"/>
    </row>
    <row r="33" spans="1:18" ht="13.5" customHeight="1">
      <c r="A33" s="10" t="s">
        <v>28</v>
      </c>
      <c r="B33" s="29">
        <f t="shared" si="0"/>
        <v>735</v>
      </c>
      <c r="C33" s="29">
        <f t="shared" si="1"/>
        <v>212</v>
      </c>
      <c r="D33" s="33">
        <v>172</v>
      </c>
      <c r="E33" s="33">
        <v>38</v>
      </c>
      <c r="F33" s="33">
        <v>2</v>
      </c>
      <c r="G33" s="33">
        <v>0</v>
      </c>
      <c r="H33" s="29">
        <f t="shared" si="2"/>
        <v>492</v>
      </c>
      <c r="I33" s="33">
        <v>415</v>
      </c>
      <c r="J33" s="33">
        <v>50</v>
      </c>
      <c r="K33" s="33">
        <v>2</v>
      </c>
      <c r="L33" s="33">
        <v>25</v>
      </c>
      <c r="M33" s="33">
        <v>1</v>
      </c>
      <c r="N33" s="33">
        <v>0</v>
      </c>
      <c r="O33" s="62">
        <v>30</v>
      </c>
      <c r="P33" s="60"/>
      <c r="Q33" s="60"/>
      <c r="R33" s="60"/>
    </row>
    <row r="34" spans="1:18" ht="13.5" customHeight="1">
      <c r="A34" s="10" t="s">
        <v>29</v>
      </c>
      <c r="B34" s="29">
        <f t="shared" si="0"/>
        <v>645</v>
      </c>
      <c r="C34" s="29">
        <f t="shared" si="1"/>
        <v>217</v>
      </c>
      <c r="D34" s="33">
        <v>201</v>
      </c>
      <c r="E34" s="33">
        <v>9</v>
      </c>
      <c r="F34" s="33">
        <v>4</v>
      </c>
      <c r="G34" s="33">
        <v>3</v>
      </c>
      <c r="H34" s="29">
        <f t="shared" si="2"/>
        <v>384</v>
      </c>
      <c r="I34" s="33">
        <v>334</v>
      </c>
      <c r="J34" s="33">
        <v>31</v>
      </c>
      <c r="K34" s="33">
        <v>6</v>
      </c>
      <c r="L34" s="33">
        <v>13</v>
      </c>
      <c r="M34" s="33">
        <v>0</v>
      </c>
      <c r="N34" s="33">
        <v>0</v>
      </c>
      <c r="O34" s="62">
        <v>44</v>
      </c>
      <c r="P34" s="60"/>
      <c r="Q34" s="60"/>
      <c r="R34" s="60"/>
    </row>
    <row r="35" spans="1:18" ht="13.5" customHeight="1">
      <c r="A35" s="10" t="s">
        <v>136</v>
      </c>
      <c r="B35" s="29">
        <f t="shared" si="0"/>
        <v>209</v>
      </c>
      <c r="C35" s="29">
        <f t="shared" si="1"/>
        <v>58</v>
      </c>
      <c r="D35" s="33">
        <v>56</v>
      </c>
      <c r="E35" s="33">
        <v>2</v>
      </c>
      <c r="F35" s="33">
        <v>0</v>
      </c>
      <c r="G35" s="33">
        <v>0</v>
      </c>
      <c r="H35" s="29">
        <f t="shared" si="2"/>
        <v>139</v>
      </c>
      <c r="I35" s="33">
        <v>117</v>
      </c>
      <c r="J35" s="33">
        <v>9</v>
      </c>
      <c r="K35" s="33">
        <v>0</v>
      </c>
      <c r="L35" s="33">
        <v>13</v>
      </c>
      <c r="M35" s="33">
        <v>0</v>
      </c>
      <c r="N35" s="33">
        <v>0</v>
      </c>
      <c r="O35" s="62">
        <v>12</v>
      </c>
      <c r="P35" s="60"/>
      <c r="Q35" s="60"/>
      <c r="R35" s="60"/>
    </row>
    <row r="36" spans="1:18" ht="13.5" customHeight="1">
      <c r="A36" s="10" t="s">
        <v>30</v>
      </c>
      <c r="B36" s="29">
        <f t="shared" si="0"/>
        <v>781</v>
      </c>
      <c r="C36" s="29">
        <f t="shared" si="1"/>
        <v>262</v>
      </c>
      <c r="D36" s="33">
        <v>233</v>
      </c>
      <c r="E36" s="33">
        <v>20</v>
      </c>
      <c r="F36" s="33">
        <v>6</v>
      </c>
      <c r="G36" s="33">
        <v>3</v>
      </c>
      <c r="H36" s="29">
        <f t="shared" si="2"/>
        <v>475</v>
      </c>
      <c r="I36" s="33">
        <v>413</v>
      </c>
      <c r="J36" s="33">
        <v>42</v>
      </c>
      <c r="K36" s="33">
        <v>3</v>
      </c>
      <c r="L36" s="33">
        <v>17</v>
      </c>
      <c r="M36" s="33">
        <v>1</v>
      </c>
      <c r="N36" s="33">
        <v>0</v>
      </c>
      <c r="O36" s="62">
        <v>43</v>
      </c>
      <c r="P36" s="60"/>
      <c r="Q36" s="60"/>
      <c r="R36" s="60"/>
    </row>
    <row r="37" spans="1:18" ht="13.5" customHeight="1">
      <c r="A37" s="10" t="s">
        <v>31</v>
      </c>
      <c r="B37" s="29">
        <f t="shared" si="0"/>
        <v>435</v>
      </c>
      <c r="C37" s="29">
        <f t="shared" si="1"/>
        <v>194</v>
      </c>
      <c r="D37" s="33">
        <v>169</v>
      </c>
      <c r="E37" s="33">
        <v>23</v>
      </c>
      <c r="F37" s="33">
        <v>1</v>
      </c>
      <c r="G37" s="33">
        <v>1</v>
      </c>
      <c r="H37" s="29">
        <f t="shared" si="2"/>
        <v>213</v>
      </c>
      <c r="I37" s="33">
        <v>161</v>
      </c>
      <c r="J37" s="33">
        <v>28</v>
      </c>
      <c r="K37" s="33">
        <v>3</v>
      </c>
      <c r="L37" s="33">
        <v>21</v>
      </c>
      <c r="M37" s="33">
        <v>0</v>
      </c>
      <c r="N37" s="33">
        <v>0</v>
      </c>
      <c r="O37" s="62">
        <v>28</v>
      </c>
      <c r="P37" s="60"/>
      <c r="Q37" s="60"/>
      <c r="R37" s="60"/>
    </row>
    <row r="38" spans="1:18" ht="13.5" customHeight="1">
      <c r="A38" s="10" t="s">
        <v>32</v>
      </c>
      <c r="B38" s="29">
        <f t="shared" si="0"/>
        <v>460</v>
      </c>
      <c r="C38" s="29">
        <f t="shared" si="1"/>
        <v>191</v>
      </c>
      <c r="D38" s="33">
        <v>164</v>
      </c>
      <c r="E38" s="33">
        <v>17</v>
      </c>
      <c r="F38" s="33">
        <v>8</v>
      </c>
      <c r="G38" s="33">
        <v>2</v>
      </c>
      <c r="H38" s="29">
        <f t="shared" si="2"/>
        <v>247</v>
      </c>
      <c r="I38" s="33">
        <v>202</v>
      </c>
      <c r="J38" s="33">
        <v>29</v>
      </c>
      <c r="K38" s="33">
        <v>3</v>
      </c>
      <c r="L38" s="33">
        <v>13</v>
      </c>
      <c r="M38" s="33">
        <v>0</v>
      </c>
      <c r="N38" s="33">
        <v>0</v>
      </c>
      <c r="O38" s="62">
        <v>22</v>
      </c>
      <c r="P38" s="60"/>
      <c r="Q38" s="60"/>
      <c r="R38" s="60"/>
    </row>
    <row r="39" spans="1:18" ht="13.5" customHeight="1">
      <c r="A39" s="10" t="s">
        <v>33</v>
      </c>
      <c r="B39" s="29">
        <f t="shared" si="0"/>
        <v>827</v>
      </c>
      <c r="C39" s="29">
        <f t="shared" si="1"/>
        <v>322</v>
      </c>
      <c r="D39" s="33">
        <v>295</v>
      </c>
      <c r="E39" s="33">
        <v>19</v>
      </c>
      <c r="F39" s="33">
        <v>6</v>
      </c>
      <c r="G39" s="33">
        <v>2</v>
      </c>
      <c r="H39" s="29">
        <f t="shared" si="2"/>
        <v>472</v>
      </c>
      <c r="I39" s="33">
        <v>405</v>
      </c>
      <c r="J39" s="33">
        <v>42</v>
      </c>
      <c r="K39" s="33">
        <v>7</v>
      </c>
      <c r="L39" s="33">
        <v>18</v>
      </c>
      <c r="M39" s="33">
        <v>0</v>
      </c>
      <c r="N39" s="33">
        <v>0</v>
      </c>
      <c r="O39" s="62">
        <v>33</v>
      </c>
      <c r="P39" s="60"/>
      <c r="Q39" s="60"/>
      <c r="R39" s="60"/>
    </row>
    <row r="40" spans="1:18" ht="13.5" customHeight="1">
      <c r="A40" s="10" t="s">
        <v>34</v>
      </c>
      <c r="B40" s="29">
        <f t="shared" si="0"/>
        <v>274</v>
      </c>
      <c r="C40" s="29">
        <f t="shared" si="1"/>
        <v>116</v>
      </c>
      <c r="D40" s="33">
        <v>102</v>
      </c>
      <c r="E40" s="33">
        <v>11</v>
      </c>
      <c r="F40" s="33">
        <v>1</v>
      </c>
      <c r="G40" s="33">
        <v>2</v>
      </c>
      <c r="H40" s="29">
        <f t="shared" si="2"/>
        <v>151</v>
      </c>
      <c r="I40" s="33">
        <v>117</v>
      </c>
      <c r="J40" s="33">
        <v>22</v>
      </c>
      <c r="K40" s="33">
        <v>0</v>
      </c>
      <c r="L40" s="33">
        <v>12</v>
      </c>
      <c r="M40" s="33">
        <v>0</v>
      </c>
      <c r="N40" s="33">
        <v>0</v>
      </c>
      <c r="O40" s="62">
        <v>7</v>
      </c>
      <c r="P40" s="60"/>
      <c r="Q40" s="60"/>
      <c r="R40" s="60"/>
    </row>
    <row r="41" spans="1:18" ht="13.5" customHeight="1">
      <c r="A41" s="10" t="s">
        <v>131</v>
      </c>
      <c r="B41" s="29">
        <f t="shared" si="0"/>
        <v>135</v>
      </c>
      <c r="C41" s="29">
        <f t="shared" si="1"/>
        <v>45</v>
      </c>
      <c r="D41" s="33">
        <v>39</v>
      </c>
      <c r="E41" s="33">
        <v>5</v>
      </c>
      <c r="F41" s="33">
        <v>0</v>
      </c>
      <c r="G41" s="33">
        <v>1</v>
      </c>
      <c r="H41" s="29">
        <f t="shared" si="2"/>
        <v>79</v>
      </c>
      <c r="I41" s="33">
        <v>57</v>
      </c>
      <c r="J41" s="33">
        <v>18</v>
      </c>
      <c r="K41" s="33">
        <v>0</v>
      </c>
      <c r="L41" s="33">
        <v>4</v>
      </c>
      <c r="M41" s="33">
        <v>0</v>
      </c>
      <c r="N41" s="33">
        <v>0</v>
      </c>
      <c r="O41" s="62">
        <v>11</v>
      </c>
      <c r="P41" s="60"/>
      <c r="Q41" s="60"/>
      <c r="R41" s="60"/>
    </row>
    <row r="42" spans="1:18" ht="13.5" customHeight="1">
      <c r="A42" s="10" t="s">
        <v>35</v>
      </c>
      <c r="B42" s="29">
        <f t="shared" si="0"/>
        <v>534</v>
      </c>
      <c r="C42" s="29">
        <f t="shared" si="1"/>
        <v>290</v>
      </c>
      <c r="D42" s="33">
        <v>248</v>
      </c>
      <c r="E42" s="33">
        <v>25</v>
      </c>
      <c r="F42" s="33">
        <v>9</v>
      </c>
      <c r="G42" s="33">
        <v>8</v>
      </c>
      <c r="H42" s="29">
        <f t="shared" si="2"/>
        <v>225</v>
      </c>
      <c r="I42" s="33">
        <v>192</v>
      </c>
      <c r="J42" s="33">
        <v>22</v>
      </c>
      <c r="K42" s="33">
        <v>0</v>
      </c>
      <c r="L42" s="33">
        <v>11</v>
      </c>
      <c r="M42" s="33">
        <v>0</v>
      </c>
      <c r="N42" s="33">
        <v>0</v>
      </c>
      <c r="O42" s="62">
        <v>19</v>
      </c>
      <c r="P42" s="60"/>
      <c r="Q42" s="60"/>
      <c r="R42" s="60"/>
    </row>
    <row r="43" spans="1:18" ht="13.5" customHeight="1">
      <c r="A43" s="10" t="s">
        <v>36</v>
      </c>
      <c r="B43" s="29">
        <f t="shared" si="0"/>
        <v>445</v>
      </c>
      <c r="C43" s="29">
        <f t="shared" si="1"/>
        <v>200</v>
      </c>
      <c r="D43" s="33">
        <v>171</v>
      </c>
      <c r="E43" s="33">
        <v>27</v>
      </c>
      <c r="F43" s="33">
        <v>1</v>
      </c>
      <c r="G43" s="33">
        <v>1</v>
      </c>
      <c r="H43" s="29">
        <f t="shared" si="2"/>
        <v>223</v>
      </c>
      <c r="I43" s="33">
        <v>184</v>
      </c>
      <c r="J43" s="33">
        <v>26</v>
      </c>
      <c r="K43" s="33">
        <v>1</v>
      </c>
      <c r="L43" s="33">
        <v>12</v>
      </c>
      <c r="M43" s="33">
        <v>0</v>
      </c>
      <c r="N43" s="33">
        <v>0</v>
      </c>
      <c r="O43" s="62">
        <v>22</v>
      </c>
      <c r="P43" s="60"/>
      <c r="Q43" s="60"/>
      <c r="R43" s="60"/>
    </row>
    <row r="44" spans="1:18" ht="13.5" customHeight="1">
      <c r="A44" s="10" t="s">
        <v>37</v>
      </c>
      <c r="B44" s="29">
        <f t="shared" si="0"/>
        <v>367</v>
      </c>
      <c r="C44" s="29">
        <f t="shared" si="1"/>
        <v>203</v>
      </c>
      <c r="D44" s="33">
        <v>178</v>
      </c>
      <c r="E44" s="33">
        <v>19</v>
      </c>
      <c r="F44" s="33">
        <v>5</v>
      </c>
      <c r="G44" s="33">
        <v>1</v>
      </c>
      <c r="H44" s="29">
        <f t="shared" si="2"/>
        <v>154</v>
      </c>
      <c r="I44" s="33">
        <v>130</v>
      </c>
      <c r="J44" s="33">
        <v>15</v>
      </c>
      <c r="K44" s="33">
        <v>2</v>
      </c>
      <c r="L44" s="33">
        <v>7</v>
      </c>
      <c r="M44" s="33">
        <v>0</v>
      </c>
      <c r="N44" s="33">
        <v>0</v>
      </c>
      <c r="O44" s="62">
        <v>10</v>
      </c>
      <c r="P44" s="60"/>
      <c r="Q44" s="60"/>
      <c r="R44" s="60"/>
    </row>
    <row r="45" spans="1:18" ht="13.5" customHeight="1">
      <c r="A45" s="10" t="s">
        <v>38</v>
      </c>
      <c r="B45" s="29">
        <f t="shared" si="0"/>
        <v>29</v>
      </c>
      <c r="C45" s="29">
        <f t="shared" si="1"/>
        <v>16</v>
      </c>
      <c r="D45" s="33">
        <v>15</v>
      </c>
      <c r="E45" s="33">
        <v>1</v>
      </c>
      <c r="F45" s="33">
        <v>0</v>
      </c>
      <c r="G45" s="33">
        <v>0</v>
      </c>
      <c r="H45" s="29">
        <f t="shared" si="2"/>
        <v>10</v>
      </c>
      <c r="I45" s="33">
        <v>9</v>
      </c>
      <c r="J45" s="33">
        <v>1</v>
      </c>
      <c r="K45" s="33">
        <v>0</v>
      </c>
      <c r="L45" s="33">
        <v>0</v>
      </c>
      <c r="M45" s="33">
        <v>0</v>
      </c>
      <c r="N45" s="33">
        <v>0</v>
      </c>
      <c r="O45" s="62">
        <v>3</v>
      </c>
      <c r="P45" s="60"/>
      <c r="Q45" s="60"/>
      <c r="R45" s="60"/>
    </row>
    <row r="46" spans="1:18" ht="13.5" customHeight="1">
      <c r="A46" s="10" t="s">
        <v>39</v>
      </c>
      <c r="B46" s="29">
        <f t="shared" si="0"/>
        <v>661</v>
      </c>
      <c r="C46" s="29">
        <f t="shared" si="1"/>
        <v>278</v>
      </c>
      <c r="D46" s="33">
        <v>231</v>
      </c>
      <c r="E46" s="33">
        <v>27</v>
      </c>
      <c r="F46" s="33">
        <v>14</v>
      </c>
      <c r="G46" s="33">
        <v>6</v>
      </c>
      <c r="H46" s="29">
        <f t="shared" si="2"/>
        <v>352</v>
      </c>
      <c r="I46" s="33">
        <v>305</v>
      </c>
      <c r="J46" s="33">
        <v>37</v>
      </c>
      <c r="K46" s="33">
        <v>3</v>
      </c>
      <c r="L46" s="33">
        <v>7</v>
      </c>
      <c r="M46" s="33">
        <v>0</v>
      </c>
      <c r="N46" s="33">
        <v>1</v>
      </c>
      <c r="O46" s="62">
        <v>30</v>
      </c>
      <c r="P46" s="60"/>
      <c r="Q46" s="60"/>
      <c r="R46" s="60"/>
    </row>
    <row r="47" spans="1:18" ht="13.5" customHeight="1">
      <c r="A47" s="10" t="s">
        <v>40</v>
      </c>
      <c r="B47" s="29">
        <f t="shared" si="0"/>
        <v>675</v>
      </c>
      <c r="C47" s="29">
        <f t="shared" si="1"/>
        <v>266</v>
      </c>
      <c r="D47" s="33">
        <v>229</v>
      </c>
      <c r="E47" s="33">
        <v>25</v>
      </c>
      <c r="F47" s="33">
        <v>9</v>
      </c>
      <c r="G47" s="33">
        <v>3</v>
      </c>
      <c r="H47" s="29">
        <f t="shared" si="2"/>
        <v>362</v>
      </c>
      <c r="I47" s="33">
        <v>309</v>
      </c>
      <c r="J47" s="33">
        <v>35</v>
      </c>
      <c r="K47" s="33">
        <v>4</v>
      </c>
      <c r="L47" s="33">
        <v>14</v>
      </c>
      <c r="M47" s="33">
        <v>1</v>
      </c>
      <c r="N47" s="33">
        <v>0</v>
      </c>
      <c r="O47" s="62">
        <v>46</v>
      </c>
      <c r="P47" s="60"/>
      <c r="Q47" s="60"/>
      <c r="R47" s="60"/>
    </row>
    <row r="48" spans="1:18" ht="13.5" customHeight="1">
      <c r="A48" s="10" t="s">
        <v>41</v>
      </c>
      <c r="B48" s="29">
        <f t="shared" si="0"/>
        <v>405</v>
      </c>
      <c r="C48" s="29">
        <f t="shared" si="1"/>
        <v>76</v>
      </c>
      <c r="D48" s="33">
        <v>62</v>
      </c>
      <c r="E48" s="33">
        <v>10</v>
      </c>
      <c r="F48" s="33">
        <v>3</v>
      </c>
      <c r="G48" s="33">
        <v>1</v>
      </c>
      <c r="H48" s="29">
        <f t="shared" si="2"/>
        <v>305</v>
      </c>
      <c r="I48" s="33">
        <v>269</v>
      </c>
      <c r="J48" s="33">
        <v>29</v>
      </c>
      <c r="K48" s="33">
        <v>2</v>
      </c>
      <c r="L48" s="33">
        <v>5</v>
      </c>
      <c r="M48" s="33">
        <v>0</v>
      </c>
      <c r="N48" s="33">
        <v>0</v>
      </c>
      <c r="O48" s="62">
        <v>24</v>
      </c>
      <c r="P48" s="60"/>
      <c r="Q48" s="60"/>
      <c r="R48" s="60"/>
    </row>
    <row r="49" spans="1:18" ht="13.5" customHeight="1">
      <c r="A49" s="10" t="s">
        <v>132</v>
      </c>
      <c r="B49" s="29">
        <f t="shared" si="0"/>
        <v>893</v>
      </c>
      <c r="C49" s="29">
        <f t="shared" si="1"/>
        <v>254</v>
      </c>
      <c r="D49" s="33">
        <v>211</v>
      </c>
      <c r="E49" s="33">
        <v>27</v>
      </c>
      <c r="F49" s="33">
        <v>11</v>
      </c>
      <c r="G49" s="33">
        <v>5</v>
      </c>
      <c r="H49" s="29">
        <f t="shared" si="2"/>
        <v>580</v>
      </c>
      <c r="I49" s="33">
        <v>495</v>
      </c>
      <c r="J49" s="33">
        <v>65</v>
      </c>
      <c r="K49" s="33">
        <v>3</v>
      </c>
      <c r="L49" s="33">
        <v>17</v>
      </c>
      <c r="M49" s="33">
        <v>0</v>
      </c>
      <c r="N49" s="33">
        <v>0</v>
      </c>
      <c r="O49" s="62">
        <v>59</v>
      </c>
      <c r="P49" s="60"/>
      <c r="Q49" s="60"/>
      <c r="R49" s="60"/>
    </row>
    <row r="50" spans="1:18" ht="13.5" customHeight="1">
      <c r="A50" s="10" t="s">
        <v>42</v>
      </c>
      <c r="B50" s="29">
        <f t="shared" si="0"/>
        <v>575</v>
      </c>
      <c r="C50" s="29">
        <f t="shared" si="1"/>
        <v>185</v>
      </c>
      <c r="D50" s="33">
        <v>161</v>
      </c>
      <c r="E50" s="33">
        <v>19</v>
      </c>
      <c r="F50" s="33">
        <v>4</v>
      </c>
      <c r="G50" s="33">
        <v>1</v>
      </c>
      <c r="H50" s="29">
        <f t="shared" si="2"/>
        <v>338</v>
      </c>
      <c r="I50" s="33">
        <v>256</v>
      </c>
      <c r="J50" s="33">
        <v>43</v>
      </c>
      <c r="K50" s="33">
        <v>7</v>
      </c>
      <c r="L50" s="33">
        <v>32</v>
      </c>
      <c r="M50" s="33">
        <v>0</v>
      </c>
      <c r="N50" s="33">
        <v>0</v>
      </c>
      <c r="O50" s="62">
        <v>52</v>
      </c>
      <c r="P50" s="60"/>
      <c r="Q50" s="60"/>
      <c r="R50" s="60"/>
    </row>
    <row r="51" spans="1:18" ht="13.5" customHeight="1">
      <c r="A51" s="10" t="s">
        <v>43</v>
      </c>
      <c r="B51" s="29">
        <f t="shared" si="0"/>
        <v>500</v>
      </c>
      <c r="C51" s="29">
        <f t="shared" si="1"/>
        <v>180</v>
      </c>
      <c r="D51" s="33">
        <v>161</v>
      </c>
      <c r="E51" s="33">
        <v>13</v>
      </c>
      <c r="F51" s="33">
        <v>3</v>
      </c>
      <c r="G51" s="33">
        <v>3</v>
      </c>
      <c r="H51" s="29">
        <f t="shared" si="2"/>
        <v>276</v>
      </c>
      <c r="I51" s="33">
        <v>215</v>
      </c>
      <c r="J51" s="33">
        <v>39</v>
      </c>
      <c r="K51" s="33">
        <v>6</v>
      </c>
      <c r="L51" s="33">
        <v>16</v>
      </c>
      <c r="M51" s="33">
        <v>0</v>
      </c>
      <c r="N51" s="33">
        <v>0</v>
      </c>
      <c r="O51" s="62">
        <v>44</v>
      </c>
      <c r="P51" s="60"/>
      <c r="Q51" s="60"/>
      <c r="R51" s="60"/>
    </row>
    <row r="52" spans="1:18" ht="13.5" customHeight="1">
      <c r="A52" s="10" t="s">
        <v>44</v>
      </c>
      <c r="B52" s="29">
        <f t="shared" si="0"/>
        <v>568</v>
      </c>
      <c r="C52" s="29">
        <f t="shared" si="1"/>
        <v>192</v>
      </c>
      <c r="D52" s="33">
        <v>169</v>
      </c>
      <c r="E52" s="33">
        <v>16</v>
      </c>
      <c r="F52" s="33">
        <v>4</v>
      </c>
      <c r="G52" s="33">
        <v>3</v>
      </c>
      <c r="H52" s="29">
        <f t="shared" si="2"/>
        <v>344</v>
      </c>
      <c r="I52" s="33">
        <v>274</v>
      </c>
      <c r="J52" s="33">
        <v>48</v>
      </c>
      <c r="K52" s="33">
        <v>1</v>
      </c>
      <c r="L52" s="33">
        <v>21</v>
      </c>
      <c r="M52" s="33">
        <v>0</v>
      </c>
      <c r="N52" s="33">
        <v>0</v>
      </c>
      <c r="O52" s="62">
        <v>32</v>
      </c>
      <c r="P52" s="60"/>
      <c r="Q52" s="60"/>
      <c r="R52" s="60"/>
    </row>
    <row r="53" spans="1:18" ht="13.5" customHeight="1">
      <c r="A53" s="10" t="s">
        <v>45</v>
      </c>
      <c r="B53" s="29">
        <f t="shared" si="0"/>
        <v>639</v>
      </c>
      <c r="C53" s="29">
        <f t="shared" si="1"/>
        <v>179</v>
      </c>
      <c r="D53" s="33">
        <v>155</v>
      </c>
      <c r="E53" s="33">
        <v>16</v>
      </c>
      <c r="F53" s="33">
        <v>5</v>
      </c>
      <c r="G53" s="33">
        <v>3</v>
      </c>
      <c r="H53" s="29">
        <f t="shared" si="2"/>
        <v>413</v>
      </c>
      <c r="I53" s="33">
        <v>319</v>
      </c>
      <c r="J53" s="33">
        <v>61</v>
      </c>
      <c r="K53" s="33">
        <v>8</v>
      </c>
      <c r="L53" s="33">
        <v>25</v>
      </c>
      <c r="M53" s="33">
        <v>0</v>
      </c>
      <c r="N53" s="33">
        <v>0</v>
      </c>
      <c r="O53" s="62">
        <v>47</v>
      </c>
      <c r="P53" s="60"/>
      <c r="Q53" s="60"/>
      <c r="R53" s="60"/>
    </row>
    <row r="54" spans="1:18" ht="13.5" customHeight="1">
      <c r="A54" s="10" t="s">
        <v>46</v>
      </c>
      <c r="B54" s="29">
        <f t="shared" si="0"/>
        <v>536</v>
      </c>
      <c r="C54" s="29">
        <f t="shared" si="1"/>
        <v>144</v>
      </c>
      <c r="D54" s="33">
        <v>124</v>
      </c>
      <c r="E54" s="33">
        <v>17</v>
      </c>
      <c r="F54" s="33">
        <v>1</v>
      </c>
      <c r="G54" s="33">
        <v>2</v>
      </c>
      <c r="H54" s="29">
        <f t="shared" si="2"/>
        <v>355</v>
      </c>
      <c r="I54" s="33">
        <v>286</v>
      </c>
      <c r="J54" s="33">
        <v>45</v>
      </c>
      <c r="K54" s="33">
        <v>5</v>
      </c>
      <c r="L54" s="33">
        <v>19</v>
      </c>
      <c r="M54" s="33">
        <v>0</v>
      </c>
      <c r="N54" s="33">
        <v>0</v>
      </c>
      <c r="O54" s="62">
        <v>37</v>
      </c>
      <c r="P54" s="60"/>
      <c r="Q54" s="60"/>
      <c r="R54" s="60"/>
    </row>
    <row r="55" spans="1:18" ht="13.5" customHeight="1">
      <c r="A55" s="10" t="s">
        <v>133</v>
      </c>
      <c r="B55" s="29">
        <f t="shared" si="0"/>
        <v>348</v>
      </c>
      <c r="C55" s="29">
        <f t="shared" si="1"/>
        <v>100</v>
      </c>
      <c r="D55" s="33">
        <v>84</v>
      </c>
      <c r="E55" s="33">
        <v>10</v>
      </c>
      <c r="F55" s="33">
        <v>5</v>
      </c>
      <c r="G55" s="33">
        <v>1</v>
      </c>
      <c r="H55" s="29">
        <f t="shared" si="2"/>
        <v>222</v>
      </c>
      <c r="I55" s="33">
        <v>164</v>
      </c>
      <c r="J55" s="33">
        <v>33</v>
      </c>
      <c r="K55" s="33">
        <v>6</v>
      </c>
      <c r="L55" s="33">
        <v>19</v>
      </c>
      <c r="M55" s="33">
        <v>0</v>
      </c>
      <c r="N55" s="33">
        <v>0</v>
      </c>
      <c r="O55" s="62">
        <v>26</v>
      </c>
      <c r="P55" s="60"/>
      <c r="Q55" s="60"/>
      <c r="R55" s="60"/>
    </row>
    <row r="56" spans="1:18" ht="13.5" customHeight="1">
      <c r="A56" s="10" t="s">
        <v>47</v>
      </c>
      <c r="B56" s="29">
        <f t="shared" si="0"/>
        <v>722</v>
      </c>
      <c r="C56" s="29">
        <f t="shared" si="1"/>
        <v>232</v>
      </c>
      <c r="D56" s="33">
        <v>201</v>
      </c>
      <c r="E56" s="33">
        <v>30</v>
      </c>
      <c r="F56" s="33">
        <v>1</v>
      </c>
      <c r="G56" s="33">
        <v>0</v>
      </c>
      <c r="H56" s="29">
        <f t="shared" si="2"/>
        <v>460</v>
      </c>
      <c r="I56" s="33">
        <v>371</v>
      </c>
      <c r="J56" s="33">
        <v>62</v>
      </c>
      <c r="K56" s="33">
        <v>5</v>
      </c>
      <c r="L56" s="33">
        <v>22</v>
      </c>
      <c r="M56" s="33">
        <v>0</v>
      </c>
      <c r="N56" s="33">
        <v>0</v>
      </c>
      <c r="O56" s="62">
        <v>30</v>
      </c>
      <c r="P56" s="60"/>
      <c r="Q56" s="60"/>
      <c r="R56" s="60"/>
    </row>
    <row r="57" spans="1:18" ht="13.5" customHeight="1">
      <c r="A57" s="10" t="s">
        <v>48</v>
      </c>
      <c r="B57" s="29">
        <f t="shared" si="0"/>
        <v>217</v>
      </c>
      <c r="C57" s="29">
        <f t="shared" si="1"/>
        <v>61</v>
      </c>
      <c r="D57" s="33">
        <v>52</v>
      </c>
      <c r="E57" s="33">
        <v>5</v>
      </c>
      <c r="F57" s="33">
        <v>3</v>
      </c>
      <c r="G57" s="33">
        <v>1</v>
      </c>
      <c r="H57" s="29">
        <f t="shared" si="2"/>
        <v>145</v>
      </c>
      <c r="I57" s="33">
        <v>120</v>
      </c>
      <c r="J57" s="33">
        <v>19</v>
      </c>
      <c r="K57" s="33">
        <v>0</v>
      </c>
      <c r="L57" s="33">
        <v>6</v>
      </c>
      <c r="M57" s="33">
        <v>0</v>
      </c>
      <c r="N57" s="33">
        <v>0</v>
      </c>
      <c r="O57" s="62">
        <v>11</v>
      </c>
      <c r="P57" s="60"/>
      <c r="Q57" s="60"/>
      <c r="R57" s="60"/>
    </row>
    <row r="58" spans="1:18" ht="13.5" customHeight="1">
      <c r="A58" s="10" t="s">
        <v>49</v>
      </c>
      <c r="B58" s="29">
        <f t="shared" si="0"/>
        <v>290</v>
      </c>
      <c r="C58" s="29">
        <f t="shared" si="1"/>
        <v>155</v>
      </c>
      <c r="D58" s="33">
        <v>126</v>
      </c>
      <c r="E58" s="33">
        <v>19</v>
      </c>
      <c r="F58" s="33">
        <v>7</v>
      </c>
      <c r="G58" s="33">
        <v>3</v>
      </c>
      <c r="H58" s="29">
        <f t="shared" si="2"/>
        <v>120</v>
      </c>
      <c r="I58" s="33">
        <v>102</v>
      </c>
      <c r="J58" s="33">
        <v>10</v>
      </c>
      <c r="K58" s="33">
        <v>1</v>
      </c>
      <c r="L58" s="33">
        <v>7</v>
      </c>
      <c r="M58" s="33">
        <v>1</v>
      </c>
      <c r="N58" s="33">
        <v>0</v>
      </c>
      <c r="O58" s="62">
        <v>14</v>
      </c>
      <c r="P58" s="60"/>
      <c r="Q58" s="60"/>
      <c r="R58" s="60"/>
    </row>
    <row r="59" spans="1:18" ht="13.5" customHeight="1">
      <c r="A59" s="10" t="s">
        <v>50</v>
      </c>
      <c r="B59" s="29">
        <f t="shared" si="0"/>
        <v>529</v>
      </c>
      <c r="C59" s="29">
        <f t="shared" si="1"/>
        <v>254</v>
      </c>
      <c r="D59" s="33">
        <v>220</v>
      </c>
      <c r="E59" s="33">
        <v>25</v>
      </c>
      <c r="F59" s="33">
        <v>9</v>
      </c>
      <c r="G59" s="33">
        <v>0</v>
      </c>
      <c r="H59" s="29">
        <f t="shared" si="2"/>
        <v>251</v>
      </c>
      <c r="I59" s="33">
        <v>203</v>
      </c>
      <c r="J59" s="33">
        <v>29</v>
      </c>
      <c r="K59" s="33">
        <v>6</v>
      </c>
      <c r="L59" s="33">
        <v>13</v>
      </c>
      <c r="M59" s="33">
        <v>1</v>
      </c>
      <c r="N59" s="33">
        <v>0</v>
      </c>
      <c r="O59" s="62">
        <v>23</v>
      </c>
      <c r="P59" s="60"/>
      <c r="Q59" s="60"/>
      <c r="R59" s="60"/>
    </row>
    <row r="60" spans="1:18" ht="13.5" customHeight="1">
      <c r="A60" s="10" t="s">
        <v>51</v>
      </c>
      <c r="B60" s="29">
        <f t="shared" si="0"/>
        <v>598</v>
      </c>
      <c r="C60" s="29">
        <f t="shared" si="1"/>
        <v>262</v>
      </c>
      <c r="D60" s="33">
        <v>243</v>
      </c>
      <c r="E60" s="33">
        <v>16</v>
      </c>
      <c r="F60" s="33">
        <v>2</v>
      </c>
      <c r="G60" s="33">
        <v>1</v>
      </c>
      <c r="H60" s="29">
        <f t="shared" si="2"/>
        <v>300</v>
      </c>
      <c r="I60" s="33">
        <v>253</v>
      </c>
      <c r="J60" s="33">
        <v>27</v>
      </c>
      <c r="K60" s="33">
        <v>5</v>
      </c>
      <c r="L60" s="33">
        <v>15</v>
      </c>
      <c r="M60" s="33">
        <v>1</v>
      </c>
      <c r="N60" s="33">
        <v>0</v>
      </c>
      <c r="O60" s="62">
        <v>35</v>
      </c>
      <c r="P60" s="60"/>
      <c r="Q60" s="60"/>
      <c r="R60" s="60"/>
    </row>
    <row r="61" spans="1:18" ht="13.5" customHeight="1">
      <c r="A61" s="10" t="s">
        <v>52</v>
      </c>
      <c r="B61" s="29">
        <f t="shared" si="0"/>
        <v>285</v>
      </c>
      <c r="C61" s="29">
        <f t="shared" si="1"/>
        <v>170</v>
      </c>
      <c r="D61" s="33">
        <v>154</v>
      </c>
      <c r="E61" s="33">
        <v>11</v>
      </c>
      <c r="F61" s="33">
        <v>4</v>
      </c>
      <c r="G61" s="33">
        <v>1</v>
      </c>
      <c r="H61" s="29">
        <f t="shared" si="2"/>
        <v>99</v>
      </c>
      <c r="I61" s="33">
        <v>76</v>
      </c>
      <c r="J61" s="33">
        <v>10</v>
      </c>
      <c r="K61" s="33">
        <v>1</v>
      </c>
      <c r="L61" s="33">
        <v>12</v>
      </c>
      <c r="M61" s="33">
        <v>1</v>
      </c>
      <c r="N61" s="33">
        <v>0</v>
      </c>
      <c r="O61" s="62">
        <v>15</v>
      </c>
      <c r="P61" s="60"/>
      <c r="Q61" s="60"/>
      <c r="R61" s="60"/>
    </row>
    <row r="62" spans="1:18" ht="13.5" customHeight="1">
      <c r="A62" s="10" t="s">
        <v>53</v>
      </c>
      <c r="B62" s="29">
        <f t="shared" si="0"/>
        <v>560</v>
      </c>
      <c r="C62" s="29">
        <f t="shared" si="1"/>
        <v>292</v>
      </c>
      <c r="D62" s="33">
        <v>246</v>
      </c>
      <c r="E62" s="33">
        <v>26</v>
      </c>
      <c r="F62" s="33">
        <v>13</v>
      </c>
      <c r="G62" s="33">
        <v>7</v>
      </c>
      <c r="H62" s="29">
        <f t="shared" si="2"/>
        <v>242</v>
      </c>
      <c r="I62" s="33">
        <v>183</v>
      </c>
      <c r="J62" s="33">
        <v>34</v>
      </c>
      <c r="K62" s="33">
        <v>2</v>
      </c>
      <c r="L62" s="33">
        <v>23</v>
      </c>
      <c r="M62" s="33">
        <v>1</v>
      </c>
      <c r="N62" s="33">
        <v>0</v>
      </c>
      <c r="O62" s="62">
        <v>25</v>
      </c>
      <c r="P62" s="60"/>
      <c r="Q62" s="60"/>
      <c r="R62" s="60"/>
    </row>
    <row r="63" spans="1:18" ht="13.5" customHeight="1">
      <c r="A63" s="10" t="s">
        <v>54</v>
      </c>
      <c r="B63" s="29">
        <f t="shared" si="0"/>
        <v>760</v>
      </c>
      <c r="C63" s="29">
        <f t="shared" si="1"/>
        <v>357</v>
      </c>
      <c r="D63" s="33">
        <v>319</v>
      </c>
      <c r="E63" s="33">
        <v>26</v>
      </c>
      <c r="F63" s="33">
        <v>9</v>
      </c>
      <c r="G63" s="33">
        <v>3</v>
      </c>
      <c r="H63" s="29">
        <f t="shared" si="2"/>
        <v>368</v>
      </c>
      <c r="I63" s="33">
        <v>302</v>
      </c>
      <c r="J63" s="33">
        <v>34</v>
      </c>
      <c r="K63" s="33">
        <v>7</v>
      </c>
      <c r="L63" s="33">
        <v>25</v>
      </c>
      <c r="M63" s="33">
        <v>0</v>
      </c>
      <c r="N63" s="33">
        <v>0</v>
      </c>
      <c r="O63" s="62">
        <v>35</v>
      </c>
      <c r="P63" s="60"/>
      <c r="Q63" s="60"/>
      <c r="R63" s="60"/>
    </row>
    <row r="64" spans="1:18" ht="13.5" customHeight="1">
      <c r="A64" s="10" t="s">
        <v>55</v>
      </c>
      <c r="B64" s="29">
        <f t="shared" si="0"/>
        <v>447</v>
      </c>
      <c r="C64" s="29">
        <f t="shared" si="1"/>
        <v>242</v>
      </c>
      <c r="D64" s="33">
        <v>212</v>
      </c>
      <c r="E64" s="33">
        <v>20</v>
      </c>
      <c r="F64" s="33">
        <v>8</v>
      </c>
      <c r="G64" s="33">
        <v>2</v>
      </c>
      <c r="H64" s="29">
        <f t="shared" si="2"/>
        <v>180</v>
      </c>
      <c r="I64" s="33">
        <v>145</v>
      </c>
      <c r="J64" s="33">
        <v>23</v>
      </c>
      <c r="K64" s="33">
        <v>1</v>
      </c>
      <c r="L64" s="33">
        <v>11</v>
      </c>
      <c r="M64" s="33">
        <v>0</v>
      </c>
      <c r="N64" s="33">
        <v>0</v>
      </c>
      <c r="O64" s="62">
        <v>25</v>
      </c>
      <c r="P64" s="60"/>
      <c r="Q64" s="60"/>
      <c r="R64" s="60"/>
    </row>
    <row r="65" spans="1:18" ht="13.5" customHeight="1">
      <c r="A65" s="10" t="s">
        <v>56</v>
      </c>
      <c r="B65" s="29">
        <f t="shared" si="0"/>
        <v>371</v>
      </c>
      <c r="C65" s="29">
        <f t="shared" si="1"/>
        <v>213</v>
      </c>
      <c r="D65" s="33">
        <v>188</v>
      </c>
      <c r="E65" s="33">
        <v>21</v>
      </c>
      <c r="F65" s="33">
        <v>3</v>
      </c>
      <c r="G65" s="33">
        <v>1</v>
      </c>
      <c r="H65" s="29">
        <f t="shared" si="2"/>
        <v>131</v>
      </c>
      <c r="I65" s="33">
        <v>95</v>
      </c>
      <c r="J65" s="33">
        <v>17</v>
      </c>
      <c r="K65" s="33">
        <v>4</v>
      </c>
      <c r="L65" s="33">
        <v>15</v>
      </c>
      <c r="M65" s="33">
        <v>0</v>
      </c>
      <c r="N65" s="33">
        <v>0</v>
      </c>
      <c r="O65" s="62">
        <v>27</v>
      </c>
      <c r="P65" s="60"/>
      <c r="Q65" s="60"/>
      <c r="R65" s="60"/>
    </row>
    <row r="66" spans="1:18" ht="13.5" customHeight="1">
      <c r="A66" s="10" t="s">
        <v>57</v>
      </c>
      <c r="B66" s="29">
        <f t="shared" si="0"/>
        <v>310</v>
      </c>
      <c r="C66" s="29">
        <f t="shared" si="1"/>
        <v>150</v>
      </c>
      <c r="D66" s="33">
        <v>129</v>
      </c>
      <c r="E66" s="33">
        <v>12</v>
      </c>
      <c r="F66" s="33">
        <v>4</v>
      </c>
      <c r="G66" s="33">
        <v>5</v>
      </c>
      <c r="H66" s="29">
        <f t="shared" si="2"/>
        <v>145</v>
      </c>
      <c r="I66" s="33">
        <v>108</v>
      </c>
      <c r="J66" s="33">
        <v>18</v>
      </c>
      <c r="K66" s="33">
        <v>5</v>
      </c>
      <c r="L66" s="33">
        <v>14</v>
      </c>
      <c r="M66" s="33">
        <v>0</v>
      </c>
      <c r="N66" s="33">
        <v>0</v>
      </c>
      <c r="O66" s="59">
        <v>15</v>
      </c>
      <c r="P66" s="60"/>
      <c r="Q66" s="60"/>
      <c r="R66" s="60"/>
    </row>
    <row r="67" spans="1:18" ht="13.5" customHeight="1">
      <c r="A67" s="10" t="s">
        <v>58</v>
      </c>
      <c r="B67" s="29">
        <f t="shared" si="0"/>
        <v>45</v>
      </c>
      <c r="C67" s="29">
        <f t="shared" si="1"/>
        <v>28</v>
      </c>
      <c r="D67" s="33">
        <v>24</v>
      </c>
      <c r="E67" s="33">
        <v>3</v>
      </c>
      <c r="F67" s="33">
        <v>0</v>
      </c>
      <c r="G67" s="33">
        <v>1</v>
      </c>
      <c r="H67" s="29">
        <f t="shared" si="2"/>
        <v>13</v>
      </c>
      <c r="I67" s="33">
        <v>11</v>
      </c>
      <c r="J67" s="33">
        <v>2</v>
      </c>
      <c r="K67" s="33">
        <v>0</v>
      </c>
      <c r="L67" s="33">
        <v>0</v>
      </c>
      <c r="M67" s="33">
        <v>0</v>
      </c>
      <c r="N67" s="33">
        <v>1</v>
      </c>
      <c r="O67" s="59">
        <v>3</v>
      </c>
      <c r="P67" s="60"/>
      <c r="Q67" s="60"/>
      <c r="R67" s="60"/>
    </row>
    <row r="68" spans="1:18" ht="13.5" customHeight="1">
      <c r="A68" s="10" t="s">
        <v>59</v>
      </c>
      <c r="B68" s="29">
        <f aca="true" t="shared" si="3" ref="B68:B105">SUM(C68,H68,M68,N68,O68)</f>
        <v>785</v>
      </c>
      <c r="C68" s="29">
        <f aca="true" t="shared" si="4" ref="C68:C105">SUM(D68+E68+F68+G68)</f>
        <v>380</v>
      </c>
      <c r="D68" s="33">
        <v>331</v>
      </c>
      <c r="E68" s="33">
        <v>38</v>
      </c>
      <c r="F68" s="33">
        <v>7</v>
      </c>
      <c r="G68" s="33">
        <v>4</v>
      </c>
      <c r="H68" s="29">
        <f aca="true" t="shared" si="5" ref="H68:H105">SUM(I68+J68+K68+L68)</f>
        <v>369</v>
      </c>
      <c r="I68" s="33">
        <v>312</v>
      </c>
      <c r="J68" s="33">
        <v>28</v>
      </c>
      <c r="K68" s="33">
        <v>3</v>
      </c>
      <c r="L68" s="33">
        <v>26</v>
      </c>
      <c r="M68" s="33">
        <v>1</v>
      </c>
      <c r="N68" s="33">
        <v>0</v>
      </c>
      <c r="O68" s="59">
        <v>35</v>
      </c>
      <c r="P68" s="60"/>
      <c r="Q68" s="60"/>
      <c r="R68" s="60"/>
    </row>
    <row r="69" spans="1:18" ht="13.5" customHeight="1">
      <c r="A69" s="10" t="s">
        <v>60</v>
      </c>
      <c r="B69" s="29">
        <f t="shared" si="3"/>
        <v>762</v>
      </c>
      <c r="C69" s="29">
        <f t="shared" si="4"/>
        <v>341</v>
      </c>
      <c r="D69" s="33">
        <v>302</v>
      </c>
      <c r="E69" s="33">
        <v>31</v>
      </c>
      <c r="F69" s="33">
        <v>7</v>
      </c>
      <c r="G69" s="33">
        <v>1</v>
      </c>
      <c r="H69" s="29">
        <f t="shared" si="5"/>
        <v>377</v>
      </c>
      <c r="I69" s="33">
        <v>318</v>
      </c>
      <c r="J69" s="33">
        <v>34</v>
      </c>
      <c r="K69" s="33">
        <v>9</v>
      </c>
      <c r="L69" s="33">
        <v>16</v>
      </c>
      <c r="M69" s="33">
        <v>1</v>
      </c>
      <c r="N69" s="33">
        <v>0</v>
      </c>
      <c r="O69" s="59">
        <v>43</v>
      </c>
      <c r="P69" s="60"/>
      <c r="Q69" s="60"/>
      <c r="R69" s="60"/>
    </row>
    <row r="70" spans="1:18" ht="13.5" customHeight="1">
      <c r="A70" s="10" t="s">
        <v>61</v>
      </c>
      <c r="B70" s="29">
        <f t="shared" si="3"/>
        <v>710</v>
      </c>
      <c r="C70" s="29">
        <f t="shared" si="4"/>
        <v>317</v>
      </c>
      <c r="D70" s="33">
        <v>290</v>
      </c>
      <c r="E70" s="33">
        <v>21</v>
      </c>
      <c r="F70" s="33">
        <v>3</v>
      </c>
      <c r="G70" s="33">
        <v>3</v>
      </c>
      <c r="H70" s="29">
        <f t="shared" si="5"/>
        <v>342</v>
      </c>
      <c r="I70" s="33">
        <v>280</v>
      </c>
      <c r="J70" s="33">
        <v>40</v>
      </c>
      <c r="K70" s="33">
        <v>4</v>
      </c>
      <c r="L70" s="33">
        <v>18</v>
      </c>
      <c r="M70" s="33">
        <v>0</v>
      </c>
      <c r="N70" s="33">
        <v>0</v>
      </c>
      <c r="O70" s="59">
        <v>51</v>
      </c>
      <c r="P70" s="60"/>
      <c r="Q70" s="60"/>
      <c r="R70" s="60"/>
    </row>
    <row r="71" spans="1:18" ht="13.5" customHeight="1">
      <c r="A71" s="10" t="s">
        <v>62</v>
      </c>
      <c r="B71" s="29">
        <f t="shared" si="3"/>
        <v>407</v>
      </c>
      <c r="C71" s="29">
        <f t="shared" si="4"/>
        <v>218</v>
      </c>
      <c r="D71" s="33">
        <v>202</v>
      </c>
      <c r="E71" s="33">
        <v>15</v>
      </c>
      <c r="F71" s="33">
        <v>1</v>
      </c>
      <c r="G71" s="33">
        <v>0</v>
      </c>
      <c r="H71" s="29">
        <f t="shared" si="5"/>
        <v>172</v>
      </c>
      <c r="I71" s="33">
        <v>139</v>
      </c>
      <c r="J71" s="33">
        <v>18</v>
      </c>
      <c r="K71" s="33">
        <v>4</v>
      </c>
      <c r="L71" s="33">
        <v>11</v>
      </c>
      <c r="M71" s="33">
        <v>0</v>
      </c>
      <c r="N71" s="33">
        <v>0</v>
      </c>
      <c r="O71" s="59">
        <v>17</v>
      </c>
      <c r="P71" s="60"/>
      <c r="Q71" s="60"/>
      <c r="R71" s="60"/>
    </row>
    <row r="72" spans="1:18" ht="13.5" customHeight="1">
      <c r="A72" s="10" t="s">
        <v>63</v>
      </c>
      <c r="B72" s="29">
        <f t="shared" si="3"/>
        <v>602</v>
      </c>
      <c r="C72" s="29">
        <f t="shared" si="4"/>
        <v>280</v>
      </c>
      <c r="D72" s="33">
        <v>245</v>
      </c>
      <c r="E72" s="33">
        <v>27</v>
      </c>
      <c r="F72" s="33">
        <v>5</v>
      </c>
      <c r="G72" s="33">
        <v>3</v>
      </c>
      <c r="H72" s="29">
        <f t="shared" si="5"/>
        <v>292</v>
      </c>
      <c r="I72" s="33">
        <v>235</v>
      </c>
      <c r="J72" s="33">
        <v>39</v>
      </c>
      <c r="K72" s="33">
        <v>4</v>
      </c>
      <c r="L72" s="33">
        <v>14</v>
      </c>
      <c r="M72" s="33">
        <v>0</v>
      </c>
      <c r="N72" s="33">
        <v>0</v>
      </c>
      <c r="O72" s="59">
        <v>30</v>
      </c>
      <c r="P72" s="60"/>
      <c r="Q72" s="60"/>
      <c r="R72" s="60"/>
    </row>
    <row r="73" spans="1:18" ht="13.5" customHeight="1">
      <c r="A73" s="10" t="s">
        <v>64</v>
      </c>
      <c r="B73" s="29">
        <f t="shared" si="3"/>
        <v>780</v>
      </c>
      <c r="C73" s="29">
        <f t="shared" si="4"/>
        <v>397</v>
      </c>
      <c r="D73" s="33">
        <v>359</v>
      </c>
      <c r="E73" s="33">
        <v>27</v>
      </c>
      <c r="F73" s="33">
        <v>9</v>
      </c>
      <c r="G73" s="33">
        <v>2</v>
      </c>
      <c r="H73" s="29">
        <f t="shared" si="5"/>
        <v>333</v>
      </c>
      <c r="I73" s="33">
        <v>268</v>
      </c>
      <c r="J73" s="33">
        <v>46</v>
      </c>
      <c r="K73" s="33">
        <v>4</v>
      </c>
      <c r="L73" s="33">
        <v>15</v>
      </c>
      <c r="M73" s="33">
        <v>1</v>
      </c>
      <c r="N73" s="33">
        <v>0</v>
      </c>
      <c r="O73" s="59">
        <v>49</v>
      </c>
      <c r="P73" s="60"/>
      <c r="Q73" s="60"/>
      <c r="R73" s="60"/>
    </row>
    <row r="74" spans="1:18" ht="13.5" customHeight="1">
      <c r="A74" s="10" t="s">
        <v>65</v>
      </c>
      <c r="B74" s="29">
        <f t="shared" si="3"/>
        <v>578</v>
      </c>
      <c r="C74" s="29">
        <f t="shared" si="4"/>
        <v>286</v>
      </c>
      <c r="D74" s="33">
        <v>256</v>
      </c>
      <c r="E74" s="33">
        <v>21</v>
      </c>
      <c r="F74" s="33">
        <v>9</v>
      </c>
      <c r="G74" s="33">
        <v>0</v>
      </c>
      <c r="H74" s="29">
        <f t="shared" si="5"/>
        <v>238</v>
      </c>
      <c r="I74" s="33">
        <v>184</v>
      </c>
      <c r="J74" s="33">
        <v>37</v>
      </c>
      <c r="K74" s="33">
        <v>2</v>
      </c>
      <c r="L74" s="33">
        <v>15</v>
      </c>
      <c r="M74" s="33">
        <v>0</v>
      </c>
      <c r="N74" s="33">
        <v>0</v>
      </c>
      <c r="O74" s="59">
        <v>54</v>
      </c>
      <c r="P74" s="60"/>
      <c r="Q74" s="60"/>
      <c r="R74" s="60"/>
    </row>
    <row r="75" spans="1:18" ht="13.5" customHeight="1">
      <c r="A75" s="10" t="s">
        <v>66</v>
      </c>
      <c r="B75" s="29">
        <f t="shared" si="3"/>
        <v>366</v>
      </c>
      <c r="C75" s="29">
        <f t="shared" si="4"/>
        <v>167</v>
      </c>
      <c r="D75" s="33">
        <v>142</v>
      </c>
      <c r="E75" s="33">
        <v>20</v>
      </c>
      <c r="F75" s="33">
        <v>3</v>
      </c>
      <c r="G75" s="33">
        <v>2</v>
      </c>
      <c r="H75" s="29">
        <f t="shared" si="5"/>
        <v>185</v>
      </c>
      <c r="I75" s="33">
        <v>160</v>
      </c>
      <c r="J75" s="33">
        <v>13</v>
      </c>
      <c r="K75" s="33">
        <v>0</v>
      </c>
      <c r="L75" s="33">
        <v>12</v>
      </c>
      <c r="M75" s="33">
        <v>0</v>
      </c>
      <c r="N75" s="33">
        <v>0</v>
      </c>
      <c r="O75" s="59">
        <v>14</v>
      </c>
      <c r="P75" s="60"/>
      <c r="Q75" s="60"/>
      <c r="R75" s="60"/>
    </row>
    <row r="76" spans="1:18" ht="13.5" customHeight="1">
      <c r="A76" s="10" t="s">
        <v>67</v>
      </c>
      <c r="B76" s="29">
        <f t="shared" si="3"/>
        <v>598</v>
      </c>
      <c r="C76" s="29">
        <f t="shared" si="4"/>
        <v>273</v>
      </c>
      <c r="D76" s="33">
        <v>235</v>
      </c>
      <c r="E76" s="33">
        <v>30</v>
      </c>
      <c r="F76" s="33">
        <v>6</v>
      </c>
      <c r="G76" s="33">
        <v>2</v>
      </c>
      <c r="H76" s="29">
        <f t="shared" si="5"/>
        <v>288</v>
      </c>
      <c r="I76" s="33">
        <v>243</v>
      </c>
      <c r="J76" s="33">
        <v>31</v>
      </c>
      <c r="K76" s="33">
        <v>6</v>
      </c>
      <c r="L76" s="33">
        <v>8</v>
      </c>
      <c r="M76" s="33">
        <v>0</v>
      </c>
      <c r="N76" s="33">
        <v>0</v>
      </c>
      <c r="O76" s="59">
        <v>37</v>
      </c>
      <c r="P76" s="60"/>
      <c r="Q76" s="60"/>
      <c r="R76" s="60"/>
    </row>
    <row r="77" spans="1:18" ht="13.5" customHeight="1">
      <c r="A77" s="10" t="s">
        <v>134</v>
      </c>
      <c r="B77" s="29">
        <f t="shared" si="3"/>
        <v>745</v>
      </c>
      <c r="C77" s="29">
        <f t="shared" si="4"/>
        <v>281</v>
      </c>
      <c r="D77" s="33">
        <v>248</v>
      </c>
      <c r="E77" s="33">
        <v>26</v>
      </c>
      <c r="F77" s="33">
        <v>3</v>
      </c>
      <c r="G77" s="33">
        <v>4</v>
      </c>
      <c r="H77" s="29">
        <f t="shared" si="5"/>
        <v>415</v>
      </c>
      <c r="I77" s="33">
        <v>346</v>
      </c>
      <c r="J77" s="33">
        <v>47</v>
      </c>
      <c r="K77" s="33">
        <v>1</v>
      </c>
      <c r="L77" s="33">
        <v>21</v>
      </c>
      <c r="M77" s="33">
        <v>0</v>
      </c>
      <c r="N77" s="33">
        <v>2</v>
      </c>
      <c r="O77" s="59">
        <v>47</v>
      </c>
      <c r="P77" s="60"/>
      <c r="Q77" s="60"/>
      <c r="R77" s="60"/>
    </row>
    <row r="78" spans="1:18" ht="13.5" customHeight="1">
      <c r="A78" s="10" t="s">
        <v>68</v>
      </c>
      <c r="B78" s="29">
        <f t="shared" si="3"/>
        <v>520</v>
      </c>
      <c r="C78" s="29">
        <f t="shared" si="4"/>
        <v>124</v>
      </c>
      <c r="D78" s="33">
        <v>116</v>
      </c>
      <c r="E78" s="33">
        <v>4</v>
      </c>
      <c r="F78" s="33">
        <v>4</v>
      </c>
      <c r="G78" s="33">
        <v>0</v>
      </c>
      <c r="H78" s="29">
        <f t="shared" si="5"/>
        <v>362</v>
      </c>
      <c r="I78" s="33">
        <v>320</v>
      </c>
      <c r="J78" s="33">
        <v>29</v>
      </c>
      <c r="K78" s="33">
        <v>2</v>
      </c>
      <c r="L78" s="33">
        <v>11</v>
      </c>
      <c r="M78" s="33">
        <v>0</v>
      </c>
      <c r="N78" s="33">
        <v>0</v>
      </c>
      <c r="O78" s="59">
        <v>34</v>
      </c>
      <c r="P78" s="60"/>
      <c r="Q78" s="60"/>
      <c r="R78" s="60"/>
    </row>
    <row r="79" spans="1:18" ht="13.5" customHeight="1">
      <c r="A79" s="10" t="s">
        <v>69</v>
      </c>
      <c r="B79" s="29">
        <f t="shared" si="3"/>
        <v>618</v>
      </c>
      <c r="C79" s="29">
        <f t="shared" si="4"/>
        <v>204</v>
      </c>
      <c r="D79" s="33">
        <v>185</v>
      </c>
      <c r="E79" s="33">
        <v>14</v>
      </c>
      <c r="F79" s="33">
        <v>5</v>
      </c>
      <c r="G79" s="33">
        <v>0</v>
      </c>
      <c r="H79" s="29">
        <f t="shared" si="5"/>
        <v>382</v>
      </c>
      <c r="I79" s="33">
        <v>338</v>
      </c>
      <c r="J79" s="33">
        <v>30</v>
      </c>
      <c r="K79" s="33">
        <v>2</v>
      </c>
      <c r="L79" s="33">
        <v>12</v>
      </c>
      <c r="M79" s="33">
        <v>0</v>
      </c>
      <c r="N79" s="33">
        <v>0</v>
      </c>
      <c r="O79" s="59">
        <v>32</v>
      </c>
      <c r="P79" s="60"/>
      <c r="Q79" s="60"/>
      <c r="R79" s="60"/>
    </row>
    <row r="80" spans="1:18" ht="13.5" customHeight="1">
      <c r="A80" s="10" t="s">
        <v>70</v>
      </c>
      <c r="B80" s="29">
        <f t="shared" si="3"/>
        <v>615</v>
      </c>
      <c r="C80" s="29">
        <f t="shared" si="4"/>
        <v>189</v>
      </c>
      <c r="D80" s="33">
        <v>166</v>
      </c>
      <c r="E80" s="33">
        <v>17</v>
      </c>
      <c r="F80" s="33">
        <v>6</v>
      </c>
      <c r="G80" s="33">
        <v>0</v>
      </c>
      <c r="H80" s="29">
        <f t="shared" si="5"/>
        <v>392</v>
      </c>
      <c r="I80" s="33">
        <v>320</v>
      </c>
      <c r="J80" s="33">
        <v>55</v>
      </c>
      <c r="K80" s="33">
        <v>3</v>
      </c>
      <c r="L80" s="33">
        <v>14</v>
      </c>
      <c r="M80" s="33">
        <v>0</v>
      </c>
      <c r="N80" s="33">
        <v>0</v>
      </c>
      <c r="O80" s="59">
        <v>34</v>
      </c>
      <c r="P80" s="60"/>
      <c r="Q80" s="60"/>
      <c r="R80" s="60"/>
    </row>
    <row r="81" spans="1:18" ht="13.5" customHeight="1">
      <c r="A81" s="10" t="s">
        <v>71</v>
      </c>
      <c r="B81" s="29">
        <f t="shared" si="3"/>
        <v>471</v>
      </c>
      <c r="C81" s="29">
        <f t="shared" si="4"/>
        <v>193</v>
      </c>
      <c r="D81" s="33">
        <v>158</v>
      </c>
      <c r="E81" s="33">
        <v>26</v>
      </c>
      <c r="F81" s="33">
        <v>7</v>
      </c>
      <c r="G81" s="33">
        <v>2</v>
      </c>
      <c r="H81" s="29">
        <f t="shared" si="5"/>
        <v>258</v>
      </c>
      <c r="I81" s="33">
        <v>217</v>
      </c>
      <c r="J81" s="33">
        <v>33</v>
      </c>
      <c r="K81" s="33">
        <v>0</v>
      </c>
      <c r="L81" s="33">
        <v>8</v>
      </c>
      <c r="M81" s="33">
        <v>2</v>
      </c>
      <c r="N81" s="33">
        <v>0</v>
      </c>
      <c r="O81" s="59">
        <v>18</v>
      </c>
      <c r="P81" s="60"/>
      <c r="Q81" s="60"/>
      <c r="R81" s="60"/>
    </row>
    <row r="82" spans="1:18" ht="13.5" customHeight="1">
      <c r="A82" s="10" t="s">
        <v>72</v>
      </c>
      <c r="B82" s="29">
        <f t="shared" si="3"/>
        <v>542</v>
      </c>
      <c r="C82" s="29">
        <f t="shared" si="4"/>
        <v>194</v>
      </c>
      <c r="D82" s="33">
        <v>156</v>
      </c>
      <c r="E82" s="33">
        <v>30</v>
      </c>
      <c r="F82" s="33">
        <v>5</v>
      </c>
      <c r="G82" s="33">
        <v>3</v>
      </c>
      <c r="H82" s="29">
        <f t="shared" si="5"/>
        <v>325</v>
      </c>
      <c r="I82" s="33">
        <v>267</v>
      </c>
      <c r="J82" s="33">
        <v>44</v>
      </c>
      <c r="K82" s="33">
        <v>4</v>
      </c>
      <c r="L82" s="33">
        <v>10</v>
      </c>
      <c r="M82" s="33">
        <v>0</v>
      </c>
      <c r="N82" s="33">
        <v>0</v>
      </c>
      <c r="O82" s="59">
        <v>23</v>
      </c>
      <c r="P82" s="60"/>
      <c r="Q82" s="60"/>
      <c r="R82" s="60"/>
    </row>
    <row r="83" spans="1:18" ht="13.5" customHeight="1">
      <c r="A83" s="10" t="s">
        <v>73</v>
      </c>
      <c r="B83" s="29">
        <f t="shared" si="3"/>
        <v>714</v>
      </c>
      <c r="C83" s="29">
        <f t="shared" si="4"/>
        <v>219</v>
      </c>
      <c r="D83" s="33">
        <v>190</v>
      </c>
      <c r="E83" s="33">
        <v>19</v>
      </c>
      <c r="F83" s="33">
        <v>9</v>
      </c>
      <c r="G83" s="33">
        <v>1</v>
      </c>
      <c r="H83" s="29">
        <f t="shared" si="5"/>
        <v>462</v>
      </c>
      <c r="I83" s="33">
        <v>374</v>
      </c>
      <c r="J83" s="33">
        <v>42</v>
      </c>
      <c r="K83" s="33">
        <v>8</v>
      </c>
      <c r="L83" s="33">
        <v>38</v>
      </c>
      <c r="M83" s="33">
        <v>0</v>
      </c>
      <c r="N83" s="33">
        <v>0</v>
      </c>
      <c r="O83" s="59">
        <v>33</v>
      </c>
      <c r="P83" s="60"/>
      <c r="Q83" s="60"/>
      <c r="R83" s="60"/>
    </row>
    <row r="84" spans="1:18" ht="13.5" customHeight="1">
      <c r="A84" s="10" t="s">
        <v>74</v>
      </c>
      <c r="B84" s="29">
        <f t="shared" si="3"/>
        <v>568</v>
      </c>
      <c r="C84" s="29">
        <f t="shared" si="4"/>
        <v>258</v>
      </c>
      <c r="D84" s="33">
        <v>227</v>
      </c>
      <c r="E84" s="33">
        <v>22</v>
      </c>
      <c r="F84" s="33">
        <v>7</v>
      </c>
      <c r="G84" s="33">
        <v>2</v>
      </c>
      <c r="H84" s="29">
        <f t="shared" si="5"/>
        <v>278</v>
      </c>
      <c r="I84" s="33">
        <v>225</v>
      </c>
      <c r="J84" s="33">
        <v>27</v>
      </c>
      <c r="K84" s="33">
        <v>8</v>
      </c>
      <c r="L84" s="33">
        <v>18</v>
      </c>
      <c r="M84" s="33">
        <v>0</v>
      </c>
      <c r="N84" s="33">
        <v>0</v>
      </c>
      <c r="O84" s="59">
        <v>32</v>
      </c>
      <c r="P84" s="60"/>
      <c r="Q84" s="60"/>
      <c r="R84" s="60"/>
    </row>
    <row r="85" spans="1:18" ht="13.5" customHeight="1">
      <c r="A85" s="10" t="s">
        <v>75</v>
      </c>
      <c r="B85" s="29">
        <f t="shared" si="3"/>
        <v>724</v>
      </c>
      <c r="C85" s="29">
        <f t="shared" si="4"/>
        <v>261</v>
      </c>
      <c r="D85" s="33">
        <v>239</v>
      </c>
      <c r="E85" s="33">
        <v>15</v>
      </c>
      <c r="F85" s="33">
        <v>6</v>
      </c>
      <c r="G85" s="33">
        <v>1</v>
      </c>
      <c r="H85" s="29">
        <f t="shared" si="5"/>
        <v>428</v>
      </c>
      <c r="I85" s="33">
        <v>344</v>
      </c>
      <c r="J85" s="33">
        <v>51</v>
      </c>
      <c r="K85" s="33">
        <v>6</v>
      </c>
      <c r="L85" s="33">
        <v>27</v>
      </c>
      <c r="M85" s="33">
        <v>0</v>
      </c>
      <c r="N85" s="33">
        <v>0</v>
      </c>
      <c r="O85" s="59">
        <v>35</v>
      </c>
      <c r="P85" s="60"/>
      <c r="Q85" s="60"/>
      <c r="R85" s="60"/>
    </row>
    <row r="86" spans="1:18" ht="13.5" customHeight="1">
      <c r="A86" s="10" t="s">
        <v>76</v>
      </c>
      <c r="B86" s="29">
        <f t="shared" si="3"/>
        <v>1065</v>
      </c>
      <c r="C86" s="29">
        <f t="shared" si="4"/>
        <v>491</v>
      </c>
      <c r="D86" s="33">
        <v>448</v>
      </c>
      <c r="E86" s="33">
        <v>34</v>
      </c>
      <c r="F86" s="33">
        <v>7</v>
      </c>
      <c r="G86" s="33">
        <v>2</v>
      </c>
      <c r="H86" s="29">
        <f t="shared" si="5"/>
        <v>501</v>
      </c>
      <c r="I86" s="33">
        <v>393</v>
      </c>
      <c r="J86" s="33">
        <v>48</v>
      </c>
      <c r="K86" s="33">
        <v>16</v>
      </c>
      <c r="L86" s="33">
        <v>44</v>
      </c>
      <c r="M86" s="33">
        <v>2</v>
      </c>
      <c r="N86" s="33">
        <v>0</v>
      </c>
      <c r="O86" s="59">
        <v>71</v>
      </c>
      <c r="P86" s="60"/>
      <c r="Q86" s="60"/>
      <c r="R86" s="60"/>
    </row>
    <row r="87" spans="1:18" ht="13.5" customHeight="1">
      <c r="A87" s="10" t="s">
        <v>77</v>
      </c>
      <c r="B87" s="29">
        <f t="shared" si="3"/>
        <v>720</v>
      </c>
      <c r="C87" s="29">
        <f t="shared" si="4"/>
        <v>272</v>
      </c>
      <c r="D87" s="33">
        <v>247</v>
      </c>
      <c r="E87" s="33">
        <v>17</v>
      </c>
      <c r="F87" s="33">
        <v>4</v>
      </c>
      <c r="G87" s="33">
        <v>4</v>
      </c>
      <c r="H87" s="29">
        <f t="shared" si="5"/>
        <v>419</v>
      </c>
      <c r="I87" s="33">
        <v>322</v>
      </c>
      <c r="J87" s="33">
        <v>50</v>
      </c>
      <c r="K87" s="33">
        <v>12</v>
      </c>
      <c r="L87" s="33">
        <v>35</v>
      </c>
      <c r="M87" s="33">
        <v>1</v>
      </c>
      <c r="N87" s="33">
        <v>0</v>
      </c>
      <c r="O87" s="59">
        <v>28</v>
      </c>
      <c r="P87" s="60"/>
      <c r="Q87" s="60"/>
      <c r="R87" s="60"/>
    </row>
    <row r="88" spans="1:18" ht="13.5" customHeight="1">
      <c r="A88" s="10" t="s">
        <v>78</v>
      </c>
      <c r="B88" s="29">
        <f t="shared" si="3"/>
        <v>304</v>
      </c>
      <c r="C88" s="29">
        <f t="shared" si="4"/>
        <v>120</v>
      </c>
      <c r="D88" s="33">
        <v>95</v>
      </c>
      <c r="E88" s="33">
        <v>19</v>
      </c>
      <c r="F88" s="33">
        <v>3</v>
      </c>
      <c r="G88" s="33">
        <v>3</v>
      </c>
      <c r="H88" s="29">
        <f t="shared" si="5"/>
        <v>178</v>
      </c>
      <c r="I88" s="33">
        <v>141</v>
      </c>
      <c r="J88" s="33">
        <v>17</v>
      </c>
      <c r="K88" s="33">
        <v>6</v>
      </c>
      <c r="L88" s="33">
        <v>14</v>
      </c>
      <c r="M88" s="33">
        <v>0</v>
      </c>
      <c r="N88" s="33">
        <v>0</v>
      </c>
      <c r="O88" s="59">
        <v>6</v>
      </c>
      <c r="P88" s="60"/>
      <c r="Q88" s="60"/>
      <c r="R88" s="60"/>
    </row>
    <row r="89" spans="1:18" ht="13.5" customHeight="1">
      <c r="A89" s="10" t="s">
        <v>79</v>
      </c>
      <c r="B89" s="29">
        <f t="shared" si="3"/>
        <v>768</v>
      </c>
      <c r="C89" s="29">
        <f t="shared" si="4"/>
        <v>229</v>
      </c>
      <c r="D89" s="33">
        <v>184</v>
      </c>
      <c r="E89" s="33">
        <v>34</v>
      </c>
      <c r="F89" s="33">
        <v>7</v>
      </c>
      <c r="G89" s="33">
        <v>4</v>
      </c>
      <c r="H89" s="29">
        <f t="shared" si="5"/>
        <v>510</v>
      </c>
      <c r="I89" s="33">
        <v>375</v>
      </c>
      <c r="J89" s="33">
        <v>76</v>
      </c>
      <c r="K89" s="33">
        <v>10</v>
      </c>
      <c r="L89" s="33">
        <v>49</v>
      </c>
      <c r="M89" s="33">
        <v>0</v>
      </c>
      <c r="N89" s="33">
        <v>0</v>
      </c>
      <c r="O89" s="59">
        <v>29</v>
      </c>
      <c r="P89" s="60"/>
      <c r="Q89" s="60"/>
      <c r="R89" s="60"/>
    </row>
    <row r="90" spans="1:18" ht="13.5" customHeight="1">
      <c r="A90" s="10" t="s">
        <v>80</v>
      </c>
      <c r="B90" s="29">
        <f t="shared" si="3"/>
        <v>621</v>
      </c>
      <c r="C90" s="29">
        <f t="shared" si="4"/>
        <v>181</v>
      </c>
      <c r="D90" s="33">
        <v>160</v>
      </c>
      <c r="E90" s="33">
        <v>16</v>
      </c>
      <c r="F90" s="33">
        <v>5</v>
      </c>
      <c r="G90" s="33">
        <v>0</v>
      </c>
      <c r="H90" s="29">
        <f t="shared" si="5"/>
        <v>409</v>
      </c>
      <c r="I90" s="33">
        <v>311</v>
      </c>
      <c r="J90" s="33">
        <v>61</v>
      </c>
      <c r="K90" s="33">
        <v>4</v>
      </c>
      <c r="L90" s="33">
        <v>33</v>
      </c>
      <c r="M90" s="33">
        <v>0</v>
      </c>
      <c r="N90" s="33">
        <v>0</v>
      </c>
      <c r="O90" s="59">
        <v>31</v>
      </c>
      <c r="P90" s="60"/>
      <c r="Q90" s="60"/>
      <c r="R90" s="60"/>
    </row>
    <row r="91" spans="1:18" ht="13.5" customHeight="1">
      <c r="A91" s="10" t="s">
        <v>81</v>
      </c>
      <c r="B91" s="29">
        <f t="shared" si="3"/>
        <v>580</v>
      </c>
      <c r="C91" s="29">
        <f t="shared" si="4"/>
        <v>158</v>
      </c>
      <c r="D91" s="33">
        <v>138</v>
      </c>
      <c r="E91" s="33">
        <v>16</v>
      </c>
      <c r="F91" s="33">
        <v>2</v>
      </c>
      <c r="G91" s="33">
        <v>2</v>
      </c>
      <c r="H91" s="29">
        <f t="shared" si="5"/>
        <v>392</v>
      </c>
      <c r="I91" s="33">
        <v>309</v>
      </c>
      <c r="J91" s="33">
        <v>59</v>
      </c>
      <c r="K91" s="33">
        <v>6</v>
      </c>
      <c r="L91" s="33">
        <v>18</v>
      </c>
      <c r="M91" s="33">
        <v>0</v>
      </c>
      <c r="N91" s="33">
        <v>0</v>
      </c>
      <c r="O91" s="59">
        <v>30</v>
      </c>
      <c r="P91" s="60"/>
      <c r="Q91" s="60"/>
      <c r="R91" s="60"/>
    </row>
    <row r="92" spans="1:18" ht="13.5" customHeight="1">
      <c r="A92" s="10" t="s">
        <v>82</v>
      </c>
      <c r="B92" s="29">
        <f t="shared" si="3"/>
        <v>495</v>
      </c>
      <c r="C92" s="29">
        <f t="shared" si="4"/>
        <v>141</v>
      </c>
      <c r="D92" s="33">
        <v>129</v>
      </c>
      <c r="E92" s="33">
        <v>9</v>
      </c>
      <c r="F92" s="33">
        <v>2</v>
      </c>
      <c r="G92" s="33">
        <v>1</v>
      </c>
      <c r="H92" s="29">
        <f t="shared" si="5"/>
        <v>329</v>
      </c>
      <c r="I92" s="33">
        <v>254</v>
      </c>
      <c r="J92" s="33">
        <v>57</v>
      </c>
      <c r="K92" s="33">
        <v>5</v>
      </c>
      <c r="L92" s="33">
        <v>13</v>
      </c>
      <c r="M92" s="33">
        <v>1</v>
      </c>
      <c r="N92" s="33">
        <v>0</v>
      </c>
      <c r="O92" s="59">
        <v>24</v>
      </c>
      <c r="P92" s="60"/>
      <c r="Q92" s="60"/>
      <c r="R92" s="60"/>
    </row>
    <row r="93" spans="1:18" ht="13.5" customHeight="1">
      <c r="A93" s="10" t="s">
        <v>83</v>
      </c>
      <c r="B93" s="29">
        <f t="shared" si="3"/>
        <v>517</v>
      </c>
      <c r="C93" s="29">
        <f t="shared" si="4"/>
        <v>164</v>
      </c>
      <c r="D93" s="33">
        <v>140</v>
      </c>
      <c r="E93" s="33">
        <v>17</v>
      </c>
      <c r="F93" s="33">
        <v>4</v>
      </c>
      <c r="G93" s="33">
        <v>3</v>
      </c>
      <c r="H93" s="29">
        <f t="shared" si="5"/>
        <v>326</v>
      </c>
      <c r="I93" s="33">
        <v>259</v>
      </c>
      <c r="J93" s="33">
        <v>40</v>
      </c>
      <c r="K93" s="33">
        <v>3</v>
      </c>
      <c r="L93" s="33">
        <v>24</v>
      </c>
      <c r="M93" s="33">
        <v>0</v>
      </c>
      <c r="N93" s="33">
        <v>0</v>
      </c>
      <c r="O93" s="59">
        <v>27</v>
      </c>
      <c r="P93" s="60"/>
      <c r="Q93" s="60"/>
      <c r="R93" s="60"/>
    </row>
    <row r="94" spans="1:18" ht="13.5" customHeight="1">
      <c r="A94" s="10" t="s">
        <v>84</v>
      </c>
      <c r="B94" s="29">
        <f t="shared" si="3"/>
        <v>493</v>
      </c>
      <c r="C94" s="29">
        <f t="shared" si="4"/>
        <v>167</v>
      </c>
      <c r="D94" s="33">
        <v>141</v>
      </c>
      <c r="E94" s="33">
        <v>20</v>
      </c>
      <c r="F94" s="33">
        <v>3</v>
      </c>
      <c r="G94" s="33">
        <v>3</v>
      </c>
      <c r="H94" s="29">
        <f t="shared" si="5"/>
        <v>289</v>
      </c>
      <c r="I94" s="33">
        <v>246</v>
      </c>
      <c r="J94" s="33">
        <v>22</v>
      </c>
      <c r="K94" s="33">
        <v>6</v>
      </c>
      <c r="L94" s="33">
        <v>15</v>
      </c>
      <c r="M94" s="33">
        <v>0</v>
      </c>
      <c r="N94" s="33">
        <v>0</v>
      </c>
      <c r="O94" s="59">
        <v>37</v>
      </c>
      <c r="P94" s="60"/>
      <c r="Q94" s="60"/>
      <c r="R94" s="60"/>
    </row>
    <row r="95" spans="1:18" ht="13.5" customHeight="1">
      <c r="A95" s="10" t="s">
        <v>85</v>
      </c>
      <c r="B95" s="29">
        <f t="shared" si="3"/>
        <v>522</v>
      </c>
      <c r="C95" s="29">
        <f t="shared" si="4"/>
        <v>142</v>
      </c>
      <c r="D95" s="33">
        <v>120</v>
      </c>
      <c r="E95" s="33">
        <v>16</v>
      </c>
      <c r="F95" s="33">
        <v>4</v>
      </c>
      <c r="G95" s="33">
        <v>2</v>
      </c>
      <c r="H95" s="29">
        <f t="shared" si="5"/>
        <v>343</v>
      </c>
      <c r="I95" s="33">
        <v>281</v>
      </c>
      <c r="J95" s="33">
        <v>41</v>
      </c>
      <c r="K95" s="33">
        <v>4</v>
      </c>
      <c r="L95" s="33">
        <v>17</v>
      </c>
      <c r="M95" s="33">
        <v>0</v>
      </c>
      <c r="N95" s="33">
        <v>0</v>
      </c>
      <c r="O95" s="59">
        <v>37</v>
      </c>
      <c r="P95" s="60"/>
      <c r="Q95" s="60"/>
      <c r="R95" s="60"/>
    </row>
    <row r="96" spans="1:18" ht="13.5" customHeight="1">
      <c r="A96" s="10" t="s">
        <v>86</v>
      </c>
      <c r="B96" s="29">
        <f t="shared" si="3"/>
        <v>525</v>
      </c>
      <c r="C96" s="29">
        <f t="shared" si="4"/>
        <v>141</v>
      </c>
      <c r="D96" s="33">
        <v>126</v>
      </c>
      <c r="E96" s="33">
        <v>12</v>
      </c>
      <c r="F96" s="33">
        <v>3</v>
      </c>
      <c r="G96" s="33">
        <v>0</v>
      </c>
      <c r="H96" s="29">
        <f t="shared" si="5"/>
        <v>352</v>
      </c>
      <c r="I96" s="33">
        <v>269</v>
      </c>
      <c r="J96" s="33">
        <v>57</v>
      </c>
      <c r="K96" s="33">
        <v>8</v>
      </c>
      <c r="L96" s="33">
        <v>18</v>
      </c>
      <c r="M96" s="33">
        <v>0</v>
      </c>
      <c r="N96" s="33">
        <v>0</v>
      </c>
      <c r="O96" s="59">
        <v>32</v>
      </c>
      <c r="P96" s="60"/>
      <c r="Q96" s="60"/>
      <c r="R96" s="60"/>
    </row>
    <row r="97" spans="1:18" ht="13.5" customHeight="1">
      <c r="A97" s="10" t="s">
        <v>87</v>
      </c>
      <c r="B97" s="29">
        <f t="shared" si="3"/>
        <v>856</v>
      </c>
      <c r="C97" s="29">
        <f t="shared" si="4"/>
        <v>263</v>
      </c>
      <c r="D97" s="33">
        <v>230</v>
      </c>
      <c r="E97" s="33">
        <v>25</v>
      </c>
      <c r="F97" s="33">
        <v>6</v>
      </c>
      <c r="G97" s="33">
        <v>2</v>
      </c>
      <c r="H97" s="29">
        <f t="shared" si="5"/>
        <v>547</v>
      </c>
      <c r="I97" s="33">
        <v>432</v>
      </c>
      <c r="J97" s="33">
        <v>76</v>
      </c>
      <c r="K97" s="33">
        <v>5</v>
      </c>
      <c r="L97" s="33">
        <v>34</v>
      </c>
      <c r="M97" s="33">
        <v>0</v>
      </c>
      <c r="N97" s="33">
        <v>0</v>
      </c>
      <c r="O97" s="59">
        <v>46</v>
      </c>
      <c r="P97" s="60"/>
      <c r="Q97" s="60"/>
      <c r="R97" s="60"/>
    </row>
    <row r="98" spans="1:18" ht="13.5" customHeight="1">
      <c r="A98" s="10" t="s">
        <v>88</v>
      </c>
      <c r="B98" s="29">
        <f t="shared" si="3"/>
        <v>264</v>
      </c>
      <c r="C98" s="29">
        <f t="shared" si="4"/>
        <v>56</v>
      </c>
      <c r="D98" s="33">
        <v>47</v>
      </c>
      <c r="E98" s="33">
        <v>8</v>
      </c>
      <c r="F98" s="33">
        <v>1</v>
      </c>
      <c r="G98" s="33">
        <v>0</v>
      </c>
      <c r="H98" s="29">
        <f t="shared" si="5"/>
        <v>195</v>
      </c>
      <c r="I98" s="33">
        <v>161</v>
      </c>
      <c r="J98" s="33">
        <v>25</v>
      </c>
      <c r="K98" s="33">
        <v>0</v>
      </c>
      <c r="L98" s="33">
        <v>9</v>
      </c>
      <c r="M98" s="33">
        <v>0</v>
      </c>
      <c r="N98" s="33">
        <v>0</v>
      </c>
      <c r="O98" s="59">
        <v>13</v>
      </c>
      <c r="P98" s="60"/>
      <c r="Q98" s="60"/>
      <c r="R98" s="60"/>
    </row>
    <row r="99" spans="1:18" ht="13.5" customHeight="1">
      <c r="A99" s="10" t="s">
        <v>138</v>
      </c>
      <c r="B99" s="29">
        <f t="shared" si="3"/>
        <v>334</v>
      </c>
      <c r="C99" s="29">
        <f t="shared" si="4"/>
        <v>92</v>
      </c>
      <c r="D99" s="33">
        <v>83</v>
      </c>
      <c r="E99" s="33">
        <v>7</v>
      </c>
      <c r="F99" s="33">
        <v>2</v>
      </c>
      <c r="G99" s="33">
        <v>0</v>
      </c>
      <c r="H99" s="29">
        <f t="shared" si="5"/>
        <v>217</v>
      </c>
      <c r="I99" s="33">
        <v>172</v>
      </c>
      <c r="J99" s="33">
        <v>31</v>
      </c>
      <c r="K99" s="33">
        <v>4</v>
      </c>
      <c r="L99" s="33">
        <v>10</v>
      </c>
      <c r="M99" s="33">
        <v>0</v>
      </c>
      <c r="N99" s="33">
        <v>0</v>
      </c>
      <c r="O99" s="59">
        <v>25</v>
      </c>
      <c r="P99" s="60"/>
      <c r="Q99" s="60"/>
      <c r="R99" s="60"/>
    </row>
    <row r="100" spans="1:18" ht="13.5" customHeight="1">
      <c r="A100" s="10" t="s">
        <v>89</v>
      </c>
      <c r="B100" s="29">
        <f t="shared" si="3"/>
        <v>579</v>
      </c>
      <c r="C100" s="29">
        <f t="shared" si="4"/>
        <v>142</v>
      </c>
      <c r="D100" s="33">
        <v>125</v>
      </c>
      <c r="E100" s="33">
        <v>14</v>
      </c>
      <c r="F100" s="33">
        <v>3</v>
      </c>
      <c r="G100" s="33">
        <v>0</v>
      </c>
      <c r="H100" s="29">
        <f t="shared" si="5"/>
        <v>403</v>
      </c>
      <c r="I100" s="33">
        <v>327</v>
      </c>
      <c r="J100" s="33">
        <v>54</v>
      </c>
      <c r="K100" s="33">
        <v>1</v>
      </c>
      <c r="L100" s="33">
        <v>21</v>
      </c>
      <c r="M100" s="33">
        <v>0</v>
      </c>
      <c r="N100" s="33">
        <v>0</v>
      </c>
      <c r="O100" s="59">
        <v>34</v>
      </c>
      <c r="P100" s="60"/>
      <c r="Q100" s="60"/>
      <c r="R100" s="60"/>
    </row>
    <row r="101" spans="1:18" ht="13.5" customHeight="1">
      <c r="A101" s="10" t="s">
        <v>90</v>
      </c>
      <c r="B101" s="29">
        <f t="shared" si="3"/>
        <v>424</v>
      </c>
      <c r="C101" s="29">
        <f t="shared" si="4"/>
        <v>157</v>
      </c>
      <c r="D101" s="33">
        <v>137</v>
      </c>
      <c r="E101" s="33">
        <v>16</v>
      </c>
      <c r="F101" s="33">
        <v>3</v>
      </c>
      <c r="G101" s="33">
        <v>1</v>
      </c>
      <c r="H101" s="29">
        <f t="shared" si="5"/>
        <v>250</v>
      </c>
      <c r="I101" s="33">
        <v>206</v>
      </c>
      <c r="J101" s="33">
        <v>24</v>
      </c>
      <c r="K101" s="33">
        <v>2</v>
      </c>
      <c r="L101" s="33">
        <v>18</v>
      </c>
      <c r="M101" s="33">
        <v>0</v>
      </c>
      <c r="N101" s="33">
        <v>0</v>
      </c>
      <c r="O101" s="59">
        <v>17</v>
      </c>
      <c r="P101" s="60"/>
      <c r="Q101" s="60"/>
      <c r="R101" s="60"/>
    </row>
    <row r="102" spans="1:18" ht="13.5" customHeight="1">
      <c r="A102" s="10" t="s">
        <v>91</v>
      </c>
      <c r="B102" s="29">
        <f t="shared" si="3"/>
        <v>478</v>
      </c>
      <c r="C102" s="29">
        <f t="shared" si="4"/>
        <v>126</v>
      </c>
      <c r="D102" s="33">
        <v>112</v>
      </c>
      <c r="E102" s="33">
        <v>12</v>
      </c>
      <c r="F102" s="33">
        <v>2</v>
      </c>
      <c r="G102" s="33">
        <v>0</v>
      </c>
      <c r="H102" s="29">
        <f t="shared" si="5"/>
        <v>325</v>
      </c>
      <c r="I102" s="33">
        <v>269</v>
      </c>
      <c r="J102" s="33">
        <v>41</v>
      </c>
      <c r="K102" s="33">
        <v>2</v>
      </c>
      <c r="L102" s="33">
        <v>13</v>
      </c>
      <c r="M102" s="33">
        <v>0</v>
      </c>
      <c r="N102" s="33">
        <v>0</v>
      </c>
      <c r="O102" s="59">
        <v>27</v>
      </c>
      <c r="P102" s="60"/>
      <c r="Q102" s="60"/>
      <c r="R102" s="60"/>
    </row>
    <row r="103" spans="1:18" ht="13.5" customHeight="1">
      <c r="A103" s="10" t="s">
        <v>92</v>
      </c>
      <c r="B103" s="29">
        <f t="shared" si="3"/>
        <v>773</v>
      </c>
      <c r="C103" s="29">
        <f t="shared" si="4"/>
        <v>260</v>
      </c>
      <c r="D103" s="33">
        <v>228</v>
      </c>
      <c r="E103" s="33">
        <v>22</v>
      </c>
      <c r="F103" s="33">
        <v>8</v>
      </c>
      <c r="G103" s="33">
        <v>2</v>
      </c>
      <c r="H103" s="29">
        <f t="shared" si="5"/>
        <v>469</v>
      </c>
      <c r="I103" s="33">
        <v>369</v>
      </c>
      <c r="J103" s="33">
        <v>58</v>
      </c>
      <c r="K103" s="33">
        <v>9</v>
      </c>
      <c r="L103" s="33">
        <v>33</v>
      </c>
      <c r="M103" s="33">
        <v>0</v>
      </c>
      <c r="N103" s="33">
        <v>0</v>
      </c>
      <c r="O103" s="59">
        <v>44</v>
      </c>
      <c r="P103" s="60"/>
      <c r="Q103" s="60"/>
      <c r="R103" s="60"/>
    </row>
    <row r="104" spans="1:18" ht="13.5" customHeight="1">
      <c r="A104" s="10" t="s">
        <v>93</v>
      </c>
      <c r="B104" s="29">
        <f t="shared" si="3"/>
        <v>766</v>
      </c>
      <c r="C104" s="29">
        <f t="shared" si="4"/>
        <v>215</v>
      </c>
      <c r="D104" s="33">
        <v>195</v>
      </c>
      <c r="E104" s="33">
        <v>15</v>
      </c>
      <c r="F104" s="33">
        <v>3</v>
      </c>
      <c r="G104" s="33">
        <v>2</v>
      </c>
      <c r="H104" s="29">
        <f t="shared" si="5"/>
        <v>493</v>
      </c>
      <c r="I104" s="33">
        <v>400</v>
      </c>
      <c r="J104" s="33">
        <v>59</v>
      </c>
      <c r="K104" s="33">
        <v>6</v>
      </c>
      <c r="L104" s="33">
        <v>28</v>
      </c>
      <c r="M104" s="33">
        <v>0</v>
      </c>
      <c r="N104" s="33">
        <v>0</v>
      </c>
      <c r="O104" s="59">
        <v>58</v>
      </c>
      <c r="P104" s="60"/>
      <c r="Q104" s="60"/>
      <c r="R104" s="60"/>
    </row>
    <row r="105" spans="1:18" ht="13.5" customHeight="1">
      <c r="A105" s="10" t="s">
        <v>94</v>
      </c>
      <c r="B105" s="29">
        <f t="shared" si="3"/>
        <v>856</v>
      </c>
      <c r="C105" s="29">
        <f t="shared" si="4"/>
        <v>245</v>
      </c>
      <c r="D105" s="33">
        <v>203</v>
      </c>
      <c r="E105" s="33">
        <v>31</v>
      </c>
      <c r="F105" s="33">
        <v>7</v>
      </c>
      <c r="G105" s="33">
        <v>4</v>
      </c>
      <c r="H105" s="29">
        <f t="shared" si="5"/>
        <v>555</v>
      </c>
      <c r="I105" s="33">
        <v>471</v>
      </c>
      <c r="J105" s="33">
        <v>57</v>
      </c>
      <c r="K105" s="33">
        <v>8</v>
      </c>
      <c r="L105" s="33">
        <v>19</v>
      </c>
      <c r="M105" s="33">
        <v>0</v>
      </c>
      <c r="N105" s="33">
        <v>0</v>
      </c>
      <c r="O105" s="59">
        <v>56</v>
      </c>
      <c r="P105" s="60"/>
      <c r="Q105" s="60"/>
      <c r="R105" s="60"/>
    </row>
    <row r="106" spans="1:15" ht="13.5" customHeight="1">
      <c r="A106" s="11" t="s">
        <v>109</v>
      </c>
      <c r="B106" s="37">
        <f aca="true" t="shared" si="6" ref="B106:O106">SUM(B3:B105)</f>
        <v>54664</v>
      </c>
      <c r="C106" s="37">
        <f t="shared" si="6"/>
        <v>20303</v>
      </c>
      <c r="D106" s="37">
        <f>SUM(D3:D105)</f>
        <v>17788</v>
      </c>
      <c r="E106" s="37">
        <f>SUM(E3:E105)</f>
        <v>1855</v>
      </c>
      <c r="F106" s="37">
        <f t="shared" si="6"/>
        <v>450</v>
      </c>
      <c r="G106" s="37">
        <f t="shared" si="6"/>
        <v>210</v>
      </c>
      <c r="H106" s="37">
        <f t="shared" si="6"/>
        <v>31289</v>
      </c>
      <c r="I106" s="37">
        <f t="shared" si="6"/>
        <v>25450</v>
      </c>
      <c r="J106" s="37">
        <f t="shared" si="6"/>
        <v>3652</v>
      </c>
      <c r="K106" s="37">
        <f t="shared" si="6"/>
        <v>406</v>
      </c>
      <c r="L106" s="37">
        <f t="shared" si="6"/>
        <v>1781</v>
      </c>
      <c r="M106" s="37">
        <f t="shared" si="6"/>
        <v>23</v>
      </c>
      <c r="N106" s="37">
        <f t="shared" si="6"/>
        <v>11</v>
      </c>
      <c r="O106" s="37">
        <f t="shared" si="6"/>
        <v>3038</v>
      </c>
    </row>
    <row r="107" ht="13.5" customHeight="1"/>
    <row r="108" ht="13.5" customHeight="1"/>
  </sheetData>
  <sheetProtection/>
  <printOptions gridLines="1"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62"/>
  <sheetViews>
    <sheetView view="pageLayout" workbookViewId="0" topLeftCell="A1">
      <selection activeCell="H13" sqref="H13"/>
    </sheetView>
  </sheetViews>
  <sheetFormatPr defaultColWidth="9.140625" defaultRowHeight="12.75"/>
  <cols>
    <col min="1" max="1" width="20.7109375" style="3" customWidth="1"/>
    <col min="2" max="2" width="7.7109375" style="3" customWidth="1"/>
    <col min="3" max="3" width="7.00390625" style="3" customWidth="1"/>
    <col min="4" max="4" width="6.8515625" style="3" customWidth="1"/>
    <col min="5" max="5" width="6.00390625" style="3" customWidth="1"/>
    <col min="6" max="6" width="5.421875" style="3" customWidth="1"/>
    <col min="7" max="7" width="5.28125" style="3" customWidth="1"/>
    <col min="8" max="11" width="7.7109375" style="3" customWidth="1"/>
    <col min="12" max="25" width="7.7109375" style="0" customWidth="1"/>
    <col min="41" max="16384" width="9.140625" style="3" customWidth="1"/>
  </cols>
  <sheetData>
    <row r="1" spans="1:39" s="1" customFormat="1" ht="54.75" customHeight="1">
      <c r="A1" s="5" t="s">
        <v>162</v>
      </c>
      <c r="B1" s="6" t="s">
        <v>100</v>
      </c>
      <c r="C1" s="58" t="s">
        <v>233</v>
      </c>
      <c r="D1" s="58" t="s">
        <v>127</v>
      </c>
      <c r="E1" s="58" t="s">
        <v>101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40" ht="12.75">
      <c r="A2" s="16" t="s">
        <v>107</v>
      </c>
      <c r="B2" s="43"/>
      <c r="C2" s="67" t="s">
        <v>106</v>
      </c>
      <c r="D2" s="56" t="s">
        <v>122</v>
      </c>
      <c r="E2" s="68"/>
      <c r="K2"/>
      <c r="AN2" s="3"/>
    </row>
    <row r="3" spans="1:40" ht="12.75">
      <c r="A3" s="10" t="s">
        <v>163</v>
      </c>
      <c r="B3" s="12">
        <f>SUM(C3+D3+E3)</f>
        <v>249</v>
      </c>
      <c r="C3" s="69">
        <v>185</v>
      </c>
      <c r="D3" s="69">
        <v>1</v>
      </c>
      <c r="E3" s="69">
        <v>63</v>
      </c>
      <c r="G3" s="60"/>
      <c r="H3" s="60"/>
      <c r="K3"/>
      <c r="AN3" s="3"/>
    </row>
    <row r="4" spans="1:40" ht="12.75">
      <c r="A4" s="10" t="s">
        <v>137</v>
      </c>
      <c r="B4" s="12">
        <f>SUM(C4+D4+E4)</f>
        <v>185</v>
      </c>
      <c r="C4" s="69">
        <v>151</v>
      </c>
      <c r="D4" s="69">
        <v>0</v>
      </c>
      <c r="E4" s="69">
        <v>34</v>
      </c>
      <c r="G4" s="60"/>
      <c r="H4" s="60"/>
      <c r="K4"/>
      <c r="AN4" s="3"/>
    </row>
    <row r="5" spans="1:40" ht="12.75">
      <c r="A5" s="7" t="s">
        <v>121</v>
      </c>
      <c r="B5" s="12">
        <f>SUM(B3:B4)</f>
        <v>434</v>
      </c>
      <c r="C5" s="69">
        <f>SUM(C3:C4)</f>
        <v>336</v>
      </c>
      <c r="D5" s="41">
        <f>SUM(D3:D4)</f>
        <v>1</v>
      </c>
      <c r="E5" s="41">
        <f>SUM(E3:E4)</f>
        <v>97</v>
      </c>
      <c r="K5"/>
      <c r="AN5" s="3"/>
    </row>
    <row r="7" spans="1:39" s="1" customFormat="1" ht="54.75" customHeight="1">
      <c r="A7" s="5" t="s">
        <v>164</v>
      </c>
      <c r="B7" s="6" t="s">
        <v>100</v>
      </c>
      <c r="C7" s="58" t="s">
        <v>165</v>
      </c>
      <c r="D7" s="58" t="s">
        <v>165</v>
      </c>
      <c r="E7" s="6" t="s">
        <v>234</v>
      </c>
      <c r="F7" s="58" t="s">
        <v>128</v>
      </c>
      <c r="G7" s="58" t="s">
        <v>101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40" ht="12.75">
      <c r="A8" s="16" t="s">
        <v>107</v>
      </c>
      <c r="B8" s="16"/>
      <c r="C8" s="12" t="s">
        <v>0</v>
      </c>
      <c r="D8" s="15" t="s">
        <v>95</v>
      </c>
      <c r="E8" s="18" t="s">
        <v>106</v>
      </c>
      <c r="F8" s="18" t="s">
        <v>122</v>
      </c>
      <c r="G8" s="9"/>
      <c r="K8"/>
      <c r="AN8" s="3"/>
    </row>
    <row r="9" spans="1:40" ht="12.75">
      <c r="A9" s="10" t="s">
        <v>163</v>
      </c>
      <c r="B9" s="41">
        <f>SUM(C9+F9+G9)</f>
        <v>249</v>
      </c>
      <c r="C9" s="41">
        <f>SUM(D9+E9)</f>
        <v>196</v>
      </c>
      <c r="D9" s="69">
        <v>61</v>
      </c>
      <c r="E9" s="69">
        <v>135</v>
      </c>
      <c r="F9" s="69">
        <v>1</v>
      </c>
      <c r="G9" s="69">
        <v>52</v>
      </c>
      <c r="I9" s="60"/>
      <c r="J9" s="60"/>
      <c r="K9"/>
      <c r="AN9" s="3"/>
    </row>
    <row r="10" spans="1:40" ht="12.75">
      <c r="A10" s="10" t="s">
        <v>137</v>
      </c>
      <c r="B10" s="41">
        <f>SUM(C10+F10+G10)</f>
        <v>185</v>
      </c>
      <c r="C10" s="41">
        <f>SUM(D10+E10)</f>
        <v>153</v>
      </c>
      <c r="D10" s="69">
        <v>42</v>
      </c>
      <c r="E10" s="69">
        <v>111</v>
      </c>
      <c r="F10" s="69">
        <v>0</v>
      </c>
      <c r="G10" s="69">
        <v>32</v>
      </c>
      <c r="I10" s="60"/>
      <c r="J10" s="60"/>
      <c r="K10"/>
      <c r="AN10" s="3"/>
    </row>
    <row r="11" spans="1:40" ht="12.75">
      <c r="A11" s="7" t="s">
        <v>121</v>
      </c>
      <c r="B11" s="41">
        <f aca="true" t="shared" si="0" ref="B11:G11">SUM(B9:B10)</f>
        <v>434</v>
      </c>
      <c r="C11" s="41">
        <f t="shared" si="0"/>
        <v>349</v>
      </c>
      <c r="D11" s="41">
        <f t="shared" si="0"/>
        <v>103</v>
      </c>
      <c r="E11" s="41">
        <f t="shared" si="0"/>
        <v>246</v>
      </c>
      <c r="F11" s="41">
        <f t="shared" si="0"/>
        <v>1</v>
      </c>
      <c r="G11" s="41">
        <f t="shared" si="0"/>
        <v>84</v>
      </c>
      <c r="K11"/>
      <c r="AN11" s="3"/>
    </row>
    <row r="13" spans="1:38" s="1" customFormat="1" ht="60" customHeight="1">
      <c r="A13" s="5" t="s">
        <v>123</v>
      </c>
      <c r="B13" s="6" t="s">
        <v>100</v>
      </c>
      <c r="C13" s="6" t="s">
        <v>235</v>
      </c>
      <c r="D13" s="58" t="s">
        <v>128</v>
      </c>
      <c r="E13" s="58" t="s">
        <v>101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40" ht="12.75">
      <c r="A14" s="16" t="s">
        <v>107</v>
      </c>
      <c r="B14" s="16"/>
      <c r="C14" s="18" t="s">
        <v>106</v>
      </c>
      <c r="D14" s="18" t="s">
        <v>122</v>
      </c>
      <c r="E14" s="9"/>
      <c r="J14"/>
      <c r="K14"/>
      <c r="AM14" s="3"/>
      <c r="AN14" s="3"/>
    </row>
    <row r="15" spans="1:40" ht="12.75">
      <c r="A15" s="10" t="s">
        <v>14</v>
      </c>
      <c r="B15" s="30">
        <f>SUM(C15+D15+E15)</f>
        <v>276</v>
      </c>
      <c r="C15" s="62">
        <v>180</v>
      </c>
      <c r="D15" s="62">
        <v>4</v>
      </c>
      <c r="E15" s="62">
        <v>92</v>
      </c>
      <c r="G15" s="60"/>
      <c r="H15" s="60"/>
      <c r="J15"/>
      <c r="K15"/>
      <c r="AM15" s="3"/>
      <c r="AN15" s="3"/>
    </row>
    <row r="16" spans="1:40" ht="12.75">
      <c r="A16" s="10" t="s">
        <v>15</v>
      </c>
      <c r="B16" s="30">
        <f>SUM(C16+D16+E16)</f>
        <v>267</v>
      </c>
      <c r="C16" s="62">
        <v>183</v>
      </c>
      <c r="D16" s="62">
        <v>0</v>
      </c>
      <c r="E16" s="62">
        <v>84</v>
      </c>
      <c r="G16" s="60"/>
      <c r="H16" s="60"/>
      <c r="J16"/>
      <c r="K16"/>
      <c r="AM16" s="3"/>
      <c r="AN16" s="3"/>
    </row>
    <row r="17" spans="1:40" ht="12.75">
      <c r="A17" s="7" t="s">
        <v>121</v>
      </c>
      <c r="B17" s="30">
        <f>SUM(B15:B16)</f>
        <v>543</v>
      </c>
      <c r="C17" s="30">
        <f>SUM(C15:C16)</f>
        <v>363</v>
      </c>
      <c r="D17" s="30">
        <f>SUM(D15:D16)</f>
        <v>4</v>
      </c>
      <c r="E17" s="30">
        <f>SUM(E15:E16)</f>
        <v>176</v>
      </c>
      <c r="J17"/>
      <c r="K17"/>
      <c r="AM17" s="3"/>
      <c r="AN17" s="3"/>
    </row>
    <row r="19" spans="1:43" s="1" customFormat="1" ht="60" customHeight="1">
      <c r="A19" s="5" t="s">
        <v>166</v>
      </c>
      <c r="B19" s="6" t="s">
        <v>100</v>
      </c>
      <c r="C19" s="58" t="s">
        <v>170</v>
      </c>
      <c r="D19" s="58" t="s">
        <v>170</v>
      </c>
      <c r="E19" s="58" t="s">
        <v>170</v>
      </c>
      <c r="F19" s="6" t="s">
        <v>236</v>
      </c>
      <c r="G19" s="58" t="s">
        <v>128</v>
      </c>
      <c r="H19" s="58" t="s">
        <v>101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.75">
      <c r="A20" s="16" t="s">
        <v>107</v>
      </c>
      <c r="B20" s="16"/>
      <c r="C20" s="12" t="s">
        <v>0</v>
      </c>
      <c r="D20" s="15" t="s">
        <v>95</v>
      </c>
      <c r="E20" s="15" t="s">
        <v>98</v>
      </c>
      <c r="F20" s="15" t="s">
        <v>106</v>
      </c>
      <c r="G20" s="18" t="s">
        <v>122</v>
      </c>
      <c r="H20" s="9"/>
      <c r="L20" s="3"/>
      <c r="M20" s="3"/>
      <c r="N20" s="3"/>
      <c r="AO20"/>
      <c r="AP20"/>
      <c r="AQ20"/>
    </row>
    <row r="21" spans="1:43" ht="12.75">
      <c r="A21" s="10" t="s">
        <v>167</v>
      </c>
      <c r="B21" s="30">
        <f>SUM(C21+F21+G21+H21)</f>
        <v>735</v>
      </c>
      <c r="C21" s="30">
        <f>SUM(D21+E21)</f>
        <v>172</v>
      </c>
      <c r="D21" s="62">
        <v>124</v>
      </c>
      <c r="E21" s="62">
        <v>48</v>
      </c>
      <c r="F21" s="62">
        <v>519</v>
      </c>
      <c r="G21" s="62">
        <v>2</v>
      </c>
      <c r="H21" s="62">
        <v>42</v>
      </c>
      <c r="I21" s="60"/>
      <c r="J21" s="60"/>
      <c r="L21" s="3"/>
      <c r="M21" s="3"/>
      <c r="N21" s="3"/>
      <c r="AO21"/>
      <c r="AP21"/>
      <c r="AQ21"/>
    </row>
    <row r="22" spans="1:43" ht="12.75">
      <c r="A22" s="10" t="s">
        <v>168</v>
      </c>
      <c r="B22" s="30">
        <f>SUM(C22+F22+G22+H22)</f>
        <v>645</v>
      </c>
      <c r="C22" s="30">
        <f>SUM(D22+E22)</f>
        <v>176</v>
      </c>
      <c r="D22" s="62">
        <v>147</v>
      </c>
      <c r="E22" s="62">
        <v>29</v>
      </c>
      <c r="F22" s="62">
        <v>418</v>
      </c>
      <c r="G22" s="62">
        <v>0</v>
      </c>
      <c r="H22" s="62">
        <v>51</v>
      </c>
      <c r="I22" s="60"/>
      <c r="J22" s="60"/>
      <c r="L22" s="3"/>
      <c r="M22" s="3"/>
      <c r="N22" s="3"/>
      <c r="AO22"/>
      <c r="AP22"/>
      <c r="AQ22"/>
    </row>
    <row r="23" spans="1:43" ht="12.75">
      <c r="A23" s="10" t="s">
        <v>222</v>
      </c>
      <c r="B23" s="30">
        <f>SUM(C23+F23+G23+H23)</f>
        <v>209</v>
      </c>
      <c r="C23" s="30">
        <f>SUM(D23+E23)</f>
        <v>45</v>
      </c>
      <c r="D23" s="62">
        <v>37</v>
      </c>
      <c r="E23" s="62">
        <v>8</v>
      </c>
      <c r="F23" s="62">
        <v>136</v>
      </c>
      <c r="G23" s="62">
        <v>0</v>
      </c>
      <c r="H23" s="62">
        <v>28</v>
      </c>
      <c r="I23" s="60"/>
      <c r="J23" s="60"/>
      <c r="L23" s="3"/>
      <c r="M23" s="3"/>
      <c r="N23" s="3"/>
      <c r="AO23"/>
      <c r="AP23"/>
      <c r="AQ23"/>
    </row>
    <row r="24" spans="1:43" ht="12.75">
      <c r="A24" s="10" t="s">
        <v>169</v>
      </c>
      <c r="B24" s="30">
        <f>SUM(C24+F24+G24+H24)</f>
        <v>781</v>
      </c>
      <c r="C24" s="30">
        <f>SUM(D24+E24)</f>
        <v>235</v>
      </c>
      <c r="D24" s="62">
        <v>199</v>
      </c>
      <c r="E24" s="62">
        <v>36</v>
      </c>
      <c r="F24" s="62">
        <v>464</v>
      </c>
      <c r="G24" s="62">
        <v>1</v>
      </c>
      <c r="H24" s="62">
        <v>81</v>
      </c>
      <c r="I24" s="60"/>
      <c r="J24" s="60"/>
      <c r="L24" s="3"/>
      <c r="M24" s="3"/>
      <c r="N24" s="3"/>
      <c r="AO24"/>
      <c r="AP24"/>
      <c r="AQ24"/>
    </row>
    <row r="25" spans="1:43" ht="12.75">
      <c r="A25" s="7" t="s">
        <v>121</v>
      </c>
      <c r="B25" s="30">
        <f aca="true" t="shared" si="1" ref="B25:H25">SUM(B21:B24)</f>
        <v>2370</v>
      </c>
      <c r="C25" s="30">
        <f t="shared" si="1"/>
        <v>628</v>
      </c>
      <c r="D25" s="30">
        <f t="shared" si="1"/>
        <v>507</v>
      </c>
      <c r="E25" s="30">
        <f t="shared" si="1"/>
        <v>121</v>
      </c>
      <c r="F25" s="30">
        <f t="shared" si="1"/>
        <v>1537</v>
      </c>
      <c r="G25" s="30">
        <f t="shared" si="1"/>
        <v>3</v>
      </c>
      <c r="H25" s="30">
        <f t="shared" si="1"/>
        <v>202</v>
      </c>
      <c r="I25" s="4"/>
      <c r="L25" s="3"/>
      <c r="M25" s="3"/>
      <c r="N25" s="3"/>
      <c r="AO25"/>
      <c r="AP25"/>
      <c r="AQ25"/>
    </row>
    <row r="27" spans="1:40" s="1" customFormat="1" ht="60" customHeight="1">
      <c r="A27" s="5" t="s">
        <v>171</v>
      </c>
      <c r="B27" s="6" t="s">
        <v>100</v>
      </c>
      <c r="C27" s="6" t="s">
        <v>237</v>
      </c>
      <c r="D27" s="58" t="s">
        <v>128</v>
      </c>
      <c r="E27" s="58" t="s">
        <v>101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5" ht="12.75">
      <c r="A28" s="16" t="s">
        <v>107</v>
      </c>
      <c r="B28" s="16"/>
      <c r="C28" s="15" t="s">
        <v>106</v>
      </c>
      <c r="D28" s="18" t="s">
        <v>122</v>
      </c>
      <c r="E28" s="9"/>
    </row>
    <row r="29" spans="1:6" ht="12.75">
      <c r="A29" s="10" t="s">
        <v>172</v>
      </c>
      <c r="B29" s="30">
        <f>SUM(C29+D29+E29)</f>
        <v>405</v>
      </c>
      <c r="C29" s="62">
        <v>343</v>
      </c>
      <c r="D29" s="62">
        <v>0</v>
      </c>
      <c r="E29" s="62">
        <v>62</v>
      </c>
      <c r="F29" s="60"/>
    </row>
    <row r="30" spans="1:5" ht="12.75">
      <c r="A30" s="7" t="s">
        <v>121</v>
      </c>
      <c r="B30" s="30">
        <f>SUM(B29)</f>
        <v>405</v>
      </c>
      <c r="C30" s="30">
        <f>SUM(C29)</f>
        <v>343</v>
      </c>
      <c r="D30" s="30">
        <f>SUM(D29)</f>
        <v>0</v>
      </c>
      <c r="E30" s="30">
        <f>SUM(E29)</f>
        <v>62</v>
      </c>
    </row>
    <row r="33" spans="1:40" s="1" customFormat="1" ht="60" customHeight="1">
      <c r="A33" s="5" t="s">
        <v>124</v>
      </c>
      <c r="B33" s="6" t="s">
        <v>100</v>
      </c>
      <c r="C33" s="6" t="s">
        <v>238</v>
      </c>
      <c r="D33" s="58" t="s">
        <v>128</v>
      </c>
      <c r="E33" s="58" t="s">
        <v>101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5" ht="12.75">
      <c r="A34" s="16" t="s">
        <v>107</v>
      </c>
      <c r="B34" s="16"/>
      <c r="C34" s="12" t="s">
        <v>106</v>
      </c>
      <c r="D34" s="18" t="s">
        <v>122</v>
      </c>
      <c r="E34" s="9"/>
    </row>
    <row r="35" spans="1:7" ht="12.75">
      <c r="A35" s="10" t="s">
        <v>69</v>
      </c>
      <c r="B35" s="30">
        <f>SUM(C35+D35+E35)</f>
        <v>619</v>
      </c>
      <c r="C35" s="62">
        <v>489</v>
      </c>
      <c r="D35" s="62">
        <v>1</v>
      </c>
      <c r="E35" s="62">
        <v>129</v>
      </c>
      <c r="F35" s="60"/>
      <c r="G35" s="60"/>
    </row>
    <row r="36" spans="1:7" ht="12.75">
      <c r="A36" s="10" t="s">
        <v>70</v>
      </c>
      <c r="B36" s="30">
        <f>SUM(C36+D36+E36)</f>
        <v>614</v>
      </c>
      <c r="C36" s="62">
        <v>519</v>
      </c>
      <c r="D36" s="62">
        <v>2</v>
      </c>
      <c r="E36" s="62">
        <v>93</v>
      </c>
      <c r="F36" s="60"/>
      <c r="G36" s="60"/>
    </row>
    <row r="37" spans="1:6" ht="12.75">
      <c r="A37" s="7" t="s">
        <v>121</v>
      </c>
      <c r="B37" s="30">
        <f>SUM(B35:B36)</f>
        <v>1233</v>
      </c>
      <c r="C37" s="30">
        <f>SUM(C35:C36)</f>
        <v>1008</v>
      </c>
      <c r="D37" s="30">
        <f>SUM(D35:D36)</f>
        <v>3</v>
      </c>
      <c r="E37" s="30">
        <f>SUM(E35:E36)</f>
        <v>222</v>
      </c>
      <c r="F37" s="4"/>
    </row>
    <row r="39" spans="1:38" s="1" customFormat="1" ht="60" customHeight="1">
      <c r="A39" s="5" t="s">
        <v>173</v>
      </c>
      <c r="B39" s="6" t="s">
        <v>100</v>
      </c>
      <c r="C39" s="6" t="s">
        <v>239</v>
      </c>
      <c r="D39" s="58" t="s">
        <v>128</v>
      </c>
      <c r="E39" s="58" t="s">
        <v>101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40" ht="12.75">
      <c r="A40" s="16" t="s">
        <v>107</v>
      </c>
      <c r="B40" s="16"/>
      <c r="C40" s="12" t="s">
        <v>106</v>
      </c>
      <c r="D40" s="18" t="s">
        <v>122</v>
      </c>
      <c r="E40" s="9"/>
      <c r="J40"/>
      <c r="K40"/>
      <c r="AM40" s="3"/>
      <c r="AN40" s="3"/>
    </row>
    <row r="41" spans="1:40" ht="12.75">
      <c r="A41" s="10" t="s">
        <v>69</v>
      </c>
      <c r="B41" s="30">
        <f>SUM(C41+D41+E41)</f>
        <v>618</v>
      </c>
      <c r="C41" s="62">
        <v>463</v>
      </c>
      <c r="D41" s="62">
        <v>2</v>
      </c>
      <c r="E41" s="62">
        <v>153</v>
      </c>
      <c r="F41" s="60"/>
      <c r="G41" s="60"/>
      <c r="J41"/>
      <c r="K41"/>
      <c r="AM41" s="3"/>
      <c r="AN41" s="3"/>
    </row>
    <row r="42" spans="1:40" ht="12.75">
      <c r="A42" s="10" t="s">
        <v>70</v>
      </c>
      <c r="B42" s="30">
        <f>SUM(C42+D42+E42)</f>
        <v>615</v>
      </c>
      <c r="C42" s="62">
        <v>479</v>
      </c>
      <c r="D42" s="62">
        <v>2</v>
      </c>
      <c r="E42" s="62">
        <v>134</v>
      </c>
      <c r="F42" s="60"/>
      <c r="G42" s="60"/>
      <c r="J42"/>
      <c r="K42"/>
      <c r="AM42" s="3"/>
      <c r="AN42" s="3"/>
    </row>
    <row r="43" spans="1:40" ht="12.75">
      <c r="A43" s="7" t="s">
        <v>121</v>
      </c>
      <c r="B43" s="30">
        <f>SUM(B41:B42)</f>
        <v>1233</v>
      </c>
      <c r="C43" s="30">
        <f>SUM(C41:C42)</f>
        <v>942</v>
      </c>
      <c r="D43" s="30">
        <f>SUM(D41:D42)</f>
        <v>4</v>
      </c>
      <c r="E43" s="30">
        <f>SUM(E41:E42)</f>
        <v>287</v>
      </c>
      <c r="J43"/>
      <c r="K43"/>
      <c r="AM43" s="3"/>
      <c r="AN43" s="3"/>
    </row>
    <row r="44" spans="1:40" ht="12.75">
      <c r="A44" s="26"/>
      <c r="B44" s="32"/>
      <c r="C44" s="14"/>
      <c r="D44" s="14"/>
      <c r="E44" s="14"/>
      <c r="J44"/>
      <c r="K44"/>
      <c r="AM44" s="3"/>
      <c r="AN44" s="3"/>
    </row>
    <row r="45" spans="1:40" ht="12.75">
      <c r="A45" s="26"/>
      <c r="B45" s="32"/>
      <c r="C45" s="14"/>
      <c r="D45" s="14"/>
      <c r="E45" s="14"/>
      <c r="J45"/>
      <c r="K45"/>
      <c r="AM45" s="3"/>
      <c r="AN45" s="3"/>
    </row>
    <row r="46" spans="1:40" ht="12.75">
      <c r="A46" s="26"/>
      <c r="B46" s="32"/>
      <c r="C46" s="14"/>
      <c r="D46" s="14"/>
      <c r="E46" s="14"/>
      <c r="J46"/>
      <c r="K46"/>
      <c r="AM46" s="3"/>
      <c r="AN46" s="3"/>
    </row>
    <row r="47" spans="1:42" ht="60" customHeight="1">
      <c r="A47" s="5" t="s">
        <v>218</v>
      </c>
      <c r="B47" s="6" t="s">
        <v>100</v>
      </c>
      <c r="C47" s="58" t="s">
        <v>221</v>
      </c>
      <c r="D47" s="6" t="s">
        <v>240</v>
      </c>
      <c r="E47" s="58" t="s">
        <v>221</v>
      </c>
      <c r="F47" s="58" t="s">
        <v>221</v>
      </c>
      <c r="G47" s="58" t="s">
        <v>221</v>
      </c>
      <c r="H47" s="58" t="s">
        <v>128</v>
      </c>
      <c r="I47" s="58" t="s">
        <v>101</v>
      </c>
      <c r="L47" s="3"/>
      <c r="M47" s="3"/>
      <c r="AO47"/>
      <c r="AP47"/>
    </row>
    <row r="48" spans="1:42" ht="12.75">
      <c r="A48" s="16" t="s">
        <v>107</v>
      </c>
      <c r="B48" s="16"/>
      <c r="C48" s="12" t="s">
        <v>0</v>
      </c>
      <c r="D48" s="15" t="s">
        <v>95</v>
      </c>
      <c r="E48" s="15" t="s">
        <v>98</v>
      </c>
      <c r="F48" s="15" t="s">
        <v>96</v>
      </c>
      <c r="G48" s="15" t="s">
        <v>104</v>
      </c>
      <c r="H48" s="18" t="s">
        <v>122</v>
      </c>
      <c r="I48" s="9"/>
      <c r="L48" s="3"/>
      <c r="M48" s="3"/>
      <c r="AO48"/>
      <c r="AP48"/>
    </row>
    <row r="49" spans="1:42" ht="12.75">
      <c r="A49" s="10" t="s">
        <v>219</v>
      </c>
      <c r="B49" s="30">
        <f>SUM(C49+H49+I49)</f>
        <v>493</v>
      </c>
      <c r="C49" s="30">
        <f>SUM(D49+E49+F49+G49)</f>
        <v>361</v>
      </c>
      <c r="D49" s="62">
        <v>232</v>
      </c>
      <c r="E49" s="62">
        <v>87</v>
      </c>
      <c r="F49" s="62">
        <v>18</v>
      </c>
      <c r="G49" s="62">
        <v>24</v>
      </c>
      <c r="H49" s="62">
        <v>5</v>
      </c>
      <c r="I49" s="62">
        <v>127</v>
      </c>
      <c r="J49" s="60"/>
      <c r="L49" s="3"/>
      <c r="M49" s="3"/>
      <c r="AO49"/>
      <c r="AP49"/>
    </row>
    <row r="50" spans="1:42" ht="12.75">
      <c r="A50" s="10" t="s">
        <v>220</v>
      </c>
      <c r="B50" s="30">
        <f>SUM(C50+H50+I50)</f>
        <v>522</v>
      </c>
      <c r="C50" s="30">
        <f>SUM(D50+E50+F50+G50)</f>
        <v>386</v>
      </c>
      <c r="D50" s="62">
        <v>222</v>
      </c>
      <c r="E50" s="62">
        <v>114</v>
      </c>
      <c r="F50" s="62">
        <v>27</v>
      </c>
      <c r="G50" s="62">
        <v>23</v>
      </c>
      <c r="H50" s="62">
        <v>2</v>
      </c>
      <c r="I50" s="62">
        <v>134</v>
      </c>
      <c r="J50" s="60"/>
      <c r="L50" s="3"/>
      <c r="M50" s="3"/>
      <c r="AO50"/>
      <c r="AP50"/>
    </row>
    <row r="51" spans="1:42" ht="12.75">
      <c r="A51" s="7" t="s">
        <v>121</v>
      </c>
      <c r="B51" s="30">
        <f aca="true" t="shared" si="2" ref="B51:I51">SUM(B49:B50)</f>
        <v>1015</v>
      </c>
      <c r="C51" s="30">
        <f t="shared" si="2"/>
        <v>747</v>
      </c>
      <c r="D51" s="30">
        <f t="shared" si="2"/>
        <v>454</v>
      </c>
      <c r="E51" s="30">
        <f t="shared" si="2"/>
        <v>201</v>
      </c>
      <c r="F51" s="30">
        <f t="shared" si="2"/>
        <v>45</v>
      </c>
      <c r="G51" s="30">
        <f t="shared" si="2"/>
        <v>47</v>
      </c>
      <c r="H51" s="30">
        <f t="shared" si="2"/>
        <v>7</v>
      </c>
      <c r="I51" s="30">
        <f t="shared" si="2"/>
        <v>261</v>
      </c>
      <c r="L51" s="3"/>
      <c r="M51" s="3"/>
      <c r="AO51"/>
      <c r="AP51"/>
    </row>
    <row r="52" spans="1:41" ht="12.75">
      <c r="A52" s="26"/>
      <c r="B52" s="32"/>
      <c r="C52" s="14"/>
      <c r="D52" s="14"/>
      <c r="E52" s="14"/>
      <c r="F52" s="14"/>
      <c r="G52" s="14"/>
      <c r="H52" s="14"/>
      <c r="L52" s="3"/>
      <c r="AO52"/>
    </row>
    <row r="53" spans="1:42" s="1" customFormat="1" ht="80.25" customHeight="1">
      <c r="A53" s="5" t="s">
        <v>174</v>
      </c>
      <c r="B53" s="6" t="s">
        <v>100</v>
      </c>
      <c r="C53" s="58" t="s">
        <v>176</v>
      </c>
      <c r="D53" s="58" t="s">
        <v>176</v>
      </c>
      <c r="E53" s="6" t="s">
        <v>241</v>
      </c>
      <c r="F53" s="58" t="s">
        <v>128</v>
      </c>
      <c r="G53" s="58" t="s">
        <v>101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>
      <c r="A54" s="16" t="s">
        <v>107</v>
      </c>
      <c r="B54" s="16"/>
      <c r="C54" s="12" t="s">
        <v>0</v>
      </c>
      <c r="D54" s="15" t="s">
        <v>95</v>
      </c>
      <c r="E54" s="15" t="s">
        <v>106</v>
      </c>
      <c r="F54" s="18" t="s">
        <v>122</v>
      </c>
      <c r="G54" s="9"/>
      <c r="L54" s="3"/>
      <c r="M54" s="3"/>
      <c r="AO54"/>
      <c r="AP54"/>
    </row>
    <row r="55" spans="1:42" ht="12.75">
      <c r="A55" s="10" t="s">
        <v>175</v>
      </c>
      <c r="B55" s="30">
        <f>SUM(C55+F55+G55)</f>
        <v>478</v>
      </c>
      <c r="C55" s="30">
        <f>SUM(D55+E55)</f>
        <v>424</v>
      </c>
      <c r="D55" s="62">
        <v>158</v>
      </c>
      <c r="E55" s="62">
        <v>266</v>
      </c>
      <c r="F55" s="62">
        <v>1</v>
      </c>
      <c r="G55" s="62">
        <v>53</v>
      </c>
      <c r="H55" s="60"/>
      <c r="L55" s="3"/>
      <c r="M55" s="3"/>
      <c r="AO55"/>
      <c r="AP55"/>
    </row>
    <row r="56" spans="1:42" ht="12.75">
      <c r="A56" s="7" t="s">
        <v>121</v>
      </c>
      <c r="B56" s="30">
        <f aca="true" t="shared" si="3" ref="B56:G56">SUM(B55)</f>
        <v>478</v>
      </c>
      <c r="C56" s="30">
        <f t="shared" si="3"/>
        <v>424</v>
      </c>
      <c r="D56" s="30">
        <f t="shared" si="3"/>
        <v>158</v>
      </c>
      <c r="E56" s="30">
        <f t="shared" si="3"/>
        <v>266</v>
      </c>
      <c r="F56" s="30">
        <f t="shared" si="3"/>
        <v>1</v>
      </c>
      <c r="G56" s="30">
        <f t="shared" si="3"/>
        <v>53</v>
      </c>
      <c r="H56"/>
      <c r="I56"/>
      <c r="J56"/>
      <c r="K56"/>
      <c r="AO56"/>
      <c r="AP56"/>
    </row>
    <row r="58" spans="1:7" ht="12.75">
      <c r="A58" s="46"/>
      <c r="B58" s="47"/>
      <c r="C58" s="48"/>
      <c r="D58" s="48"/>
      <c r="E58" s="48"/>
      <c r="F58" s="45"/>
      <c r="G58" s="45"/>
    </row>
    <row r="59" spans="1:7" ht="12.75">
      <c r="A59" s="49"/>
      <c r="B59" s="50"/>
      <c r="C59" s="51"/>
      <c r="D59" s="52"/>
      <c r="E59" s="53"/>
      <c r="F59" s="45"/>
      <c r="G59" s="45"/>
    </row>
    <row r="60" spans="1:7" ht="12.75">
      <c r="A60" s="54"/>
      <c r="B60" s="55"/>
      <c r="C60" s="44"/>
      <c r="D60" s="44"/>
      <c r="E60" s="44"/>
      <c r="F60" s="45"/>
      <c r="G60" s="45"/>
    </row>
    <row r="61" spans="1:7" ht="12.75">
      <c r="A61" s="25"/>
      <c r="B61" s="55"/>
      <c r="C61" s="55"/>
      <c r="D61" s="55"/>
      <c r="E61" s="55"/>
      <c r="F61" s="45"/>
      <c r="G61" s="45"/>
    </row>
    <row r="62" spans="1:7" ht="12.75">
      <c r="A62" s="45"/>
      <c r="B62" s="45"/>
      <c r="C62" s="45"/>
      <c r="D62" s="45"/>
      <c r="E62" s="45"/>
      <c r="F62" s="45"/>
      <c r="G62" s="45"/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 xml:space="preserve">&amp;C&amp;"Arial,Bold"Chautauqua County Board of Elections
General Election November 8, 2016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2016-12-05T16:01:41Z</cp:lastPrinted>
  <dcterms:created xsi:type="dcterms:W3CDTF">2012-11-21T18:51:37Z</dcterms:created>
  <dcterms:modified xsi:type="dcterms:W3CDTF">2019-09-09T20:17:36Z</dcterms:modified>
  <cp:category/>
  <cp:version/>
  <cp:contentType/>
  <cp:contentStatus/>
</cp:coreProperties>
</file>